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drawings/drawing5.xml" ContentType="application/vnd.openxmlformats-officedocument.drawing+xml"/>
  <Override PartName="/xl/charts/chart83.xml" ContentType="application/vnd.openxmlformats-officedocument.drawingml.chart+xml"/>
  <Override PartName="/xl/charts/style83.xml" ContentType="application/vnd.ms-office.chartstyle+xml"/>
  <Override PartName="/xl/charts/colors83.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84.xml" ContentType="application/vnd.openxmlformats-officedocument.drawingml.chart+xml"/>
  <Override PartName="/xl/charts/style84.xml" ContentType="application/vnd.ms-office.chartstyle+xml"/>
  <Override PartName="/xl/charts/colors8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unccd-my.sharepoint.com/personal/mstoldt_unccd_int/Documents/3. Policy Briefs/SIDS/"/>
    </mc:Choice>
  </mc:AlternateContent>
  <xr:revisionPtr revIDLastSave="4303" documentId="8_{28121F90-F873-47A5-893E-4FC36BDAD9F6}" xr6:coauthVersionLast="47" xr6:coauthVersionMax="47" xr10:uidLastSave="{5739B16C-52E5-4119-B68A-243749EFA1FC}"/>
  <bookViews>
    <workbookView xWindow="-110" yWindow="-110" windowWidth="19420" windowHeight="10300" xr2:uid="{38711505-48B1-4060-AA1B-73F21F45FC3F}"/>
  </bookViews>
  <sheets>
    <sheet name="Introduction" sheetId="15" r:id="rId1"/>
    <sheet name="Annex 1_HDI" sheetId="1" r:id="rId2"/>
    <sheet name="Annex 2_Land vs. Ocean" sheetId="2" r:id="rId3"/>
    <sheet name="Annex 3_GDP" sheetId="3" r:id="rId4"/>
    <sheet name="Annex 4_Water" sheetId="4" r:id="rId5"/>
    <sheet name="Annex 5_Urban " sheetId="5" r:id="rId6"/>
    <sheet name="Annex 6_Tourism" sheetId="6" r:id="rId7"/>
    <sheet name="Annex 7_Protected Areas" sheetId="7" r:id="rId8"/>
    <sheet name="Annex 8_Forest" sheetId="14" r:id="rId9"/>
    <sheet name="Annex 9_Drought" sheetId="9" r:id="rId10"/>
    <sheet name="Annex 10_Gender" sheetId="10" r:id="rId11"/>
    <sheet name="Annex 11_Energy" sheetId="11" r:id="rId12"/>
    <sheet name="Annex 12_Debt" sheetId="12" r:id="rId13"/>
  </sheets>
  <definedNames>
    <definedName name="_Toc224569477" localSheetId="8">'Annex 8_Forest'!$A$4</definedName>
    <definedName name="_Toc224569478" localSheetId="8">'Annex 8_Forest'!$A$5</definedName>
    <definedName name="_Toc224569479" localSheetId="8">'Annex 8_Forest'!$A$51</definedName>
    <definedName name="_Toc224569480" localSheetId="8">'Annex 8_Forest'!$A$121</definedName>
    <definedName name="_Toc224569481" localSheetId="8">'Annex 8_Forest'!$A$149</definedName>
    <definedName name="_Toc224569482" localSheetId="8">'Annex 8_Forest'!$A$150</definedName>
    <definedName name="_Toc224569483" localSheetId="8">'Annex 8_Forest'!$A$173</definedName>
    <definedName name="_Toc224569484" localSheetId="8">'Annex 8_Forest'!$A$200</definedName>
    <definedName name="_Toc224569485" localSheetId="8">'Annex 8_Forest'!$A$209</definedName>
    <definedName name="_Toc224569486" localSheetId="8">'Annex 8_Forest'!$A$210</definedName>
    <definedName name="_Toc224569487" localSheetId="8">'Annex 8_Forest'!$A$254</definedName>
    <definedName name="_Toc224569488" localSheetId="8">'Annex 8_Forest'!$A$275</definedName>
    <definedName name="_xlnm.Print_Area" localSheetId="0">Introduction!$A$1:$J$28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69" i="3" l="1"/>
  <c r="H7" i="5"/>
  <c r="H6" i="5"/>
  <c r="H5" i="5"/>
  <c r="H8" i="5"/>
  <c r="H9" i="5"/>
  <c r="H10" i="5"/>
  <c r="H11" i="5"/>
  <c r="H12" i="5"/>
  <c r="H13" i="5"/>
  <c r="H15" i="5"/>
  <c r="H17" i="5"/>
  <c r="H18" i="5"/>
  <c r="H19" i="5"/>
  <c r="H20" i="5"/>
  <c r="H21" i="5"/>
  <c r="H22" i="5"/>
  <c r="H23" i="5"/>
  <c r="H24" i="5"/>
  <c r="H26" i="5"/>
  <c r="H28" i="5"/>
  <c r="H29" i="5"/>
  <c r="H30" i="5"/>
  <c r="H31" i="5"/>
  <c r="H32" i="5"/>
  <c r="H33" i="5"/>
  <c r="H41" i="5"/>
  <c r="H42" i="5"/>
  <c r="D31" i="3"/>
  <c r="D48" i="12"/>
  <c r="E48" i="12"/>
  <c r="C48" i="12"/>
  <c r="C47" i="12"/>
  <c r="D47" i="12"/>
  <c r="E47" i="12"/>
  <c r="D31" i="12"/>
  <c r="E31" i="12"/>
  <c r="D22" i="12"/>
  <c r="E22" i="12"/>
  <c r="C31" i="12"/>
  <c r="C22" i="12"/>
  <c r="D43" i="5"/>
  <c r="D42" i="5"/>
  <c r="D41"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790" i="3" l="1"/>
  <c r="E789" i="3" s="1"/>
  <c r="D770" i="3"/>
  <c r="F750" i="3"/>
  <c r="G749" i="3" s="1"/>
  <c r="F730" i="3"/>
  <c r="G729" i="3" s="1"/>
  <c r="F710" i="3"/>
  <c r="G709" i="3" s="1"/>
  <c r="D710" i="3"/>
  <c r="F690" i="3"/>
  <c r="G689" i="3" s="1"/>
  <c r="D690" i="3"/>
  <c r="E689" i="3" s="1"/>
  <c r="F670" i="3"/>
  <c r="G668" i="3" s="1"/>
  <c r="F650" i="3"/>
  <c r="G648" i="3" s="1"/>
  <c r="D650" i="3"/>
  <c r="E648" i="3" s="1"/>
  <c r="E630" i="3"/>
  <c r="F629" i="3" s="1"/>
  <c r="D610" i="3"/>
  <c r="E609" i="3" s="1"/>
  <c r="D590" i="3"/>
  <c r="E589" i="3" s="1"/>
  <c r="D570" i="3"/>
  <c r="E569" i="3" s="1"/>
  <c r="D550" i="3"/>
  <c r="E549" i="3" s="1"/>
  <c r="D530" i="3"/>
  <c r="E529" i="3" s="1"/>
  <c r="D510" i="3"/>
  <c r="E509" i="3" s="1"/>
  <c r="F490" i="3"/>
  <c r="G489" i="3" s="1"/>
  <c r="D490" i="3"/>
  <c r="E489" i="3" s="1"/>
  <c r="D470" i="3"/>
  <c r="E469" i="3" s="1"/>
  <c r="D450" i="3"/>
  <c r="E449" i="3" s="1"/>
  <c r="D430" i="3"/>
  <c r="E429" i="3" s="1"/>
  <c r="D410" i="3"/>
  <c r="E409" i="3" s="1"/>
  <c r="D390" i="3"/>
  <c r="E389" i="3" s="1"/>
  <c r="D370" i="3"/>
  <c r="E369" i="3" s="1"/>
  <c r="D350" i="3"/>
  <c r="E347" i="3" s="1"/>
  <c r="D330" i="3"/>
  <c r="E329" i="3" s="1"/>
  <c r="D310" i="3"/>
  <c r="E308" i="3" s="1"/>
  <c r="D291" i="3"/>
  <c r="E290" i="3" s="1"/>
  <c r="D271" i="3"/>
  <c r="E269" i="3" s="1"/>
  <c r="D251" i="3"/>
  <c r="E250" i="3" s="1"/>
  <c r="F231" i="3"/>
  <c r="G229" i="3" s="1"/>
  <c r="D231" i="3"/>
  <c r="E229" i="3" s="1"/>
  <c r="F210" i="3"/>
  <c r="G209" i="3" s="1"/>
  <c r="D210" i="3"/>
  <c r="E209" i="3" s="1"/>
  <c r="D191" i="3"/>
  <c r="E189" i="3" s="1"/>
  <c r="D172" i="3"/>
  <c r="E171" i="3" s="1"/>
  <c r="F152" i="3"/>
  <c r="G150" i="3" s="1"/>
  <c r="D152" i="3"/>
  <c r="E151" i="3" s="1"/>
  <c r="D133" i="3"/>
  <c r="E132" i="3" s="1"/>
  <c r="D114" i="3"/>
  <c r="E113" i="3" s="1"/>
  <c r="D95" i="3"/>
  <c r="E92" i="3" s="1"/>
  <c r="D75" i="3"/>
  <c r="E74" i="3" s="1"/>
  <c r="D54" i="3"/>
  <c r="E52" i="3" s="1"/>
  <c r="D48" i="3"/>
  <c r="D32" i="3"/>
  <c r="D22" i="3"/>
  <c r="E46" i="2"/>
  <c r="D46" i="2"/>
  <c r="C46" i="2"/>
  <c r="G45" i="2"/>
  <c r="G44" i="2"/>
  <c r="G43" i="2"/>
  <c r="G42" i="2"/>
  <c r="G41" i="2"/>
  <c r="G40" i="2"/>
  <c r="G39" i="2"/>
  <c r="G38" i="2"/>
  <c r="G37" i="2"/>
  <c r="G36" i="2"/>
  <c r="G35" i="2"/>
  <c r="G34" i="2"/>
  <c r="G33" i="2"/>
  <c r="G32" i="2"/>
  <c r="G31" i="2"/>
  <c r="E30" i="2"/>
  <c r="D30" i="2"/>
  <c r="C30" i="2"/>
  <c r="G29" i="2"/>
  <c r="G28" i="2"/>
  <c r="G27" i="2"/>
  <c r="G26" i="2"/>
  <c r="G25" i="2"/>
  <c r="G24" i="2"/>
  <c r="G23" i="2"/>
  <c r="G22" i="2"/>
  <c r="E21" i="2"/>
  <c r="D21" i="2"/>
  <c r="C21" i="2"/>
  <c r="G20" i="2"/>
  <c r="G19" i="2"/>
  <c r="G18" i="2"/>
  <c r="G17" i="2"/>
  <c r="G16" i="2"/>
  <c r="G15" i="2"/>
  <c r="G14" i="2"/>
  <c r="G13" i="2"/>
  <c r="G12" i="2"/>
  <c r="G11" i="2"/>
  <c r="G10" i="2"/>
  <c r="G9" i="2"/>
  <c r="G8" i="2"/>
  <c r="G7" i="2"/>
  <c r="G6" i="2"/>
  <c r="G5" i="2"/>
  <c r="I51" i="1"/>
  <c r="H51" i="1"/>
  <c r="G51" i="1"/>
  <c r="F51" i="1"/>
  <c r="E51" i="1"/>
  <c r="D51" i="1"/>
  <c r="I50" i="1"/>
  <c r="H50" i="1"/>
  <c r="G50" i="1"/>
  <c r="F50" i="1"/>
  <c r="E50" i="1"/>
  <c r="D50" i="1"/>
  <c r="I49" i="1"/>
  <c r="H49" i="1"/>
  <c r="G49" i="1"/>
  <c r="F49" i="1"/>
  <c r="E49" i="1"/>
  <c r="D49" i="1"/>
  <c r="E307" i="3" l="1"/>
  <c r="E112" i="3"/>
  <c r="G647" i="3"/>
  <c r="E528" i="3"/>
  <c r="E649" i="3"/>
  <c r="E467" i="3"/>
  <c r="E348" i="3"/>
  <c r="E468" i="3"/>
  <c r="E51" i="3"/>
  <c r="E249" i="3"/>
  <c r="E607" i="3"/>
  <c r="E190" i="3"/>
  <c r="E608" i="3"/>
  <c r="E349" i="3"/>
  <c r="G727" i="3"/>
  <c r="E73" i="3"/>
  <c r="G149" i="3"/>
  <c r="G207" i="3"/>
  <c r="E548" i="3"/>
  <c r="F628" i="3"/>
  <c r="G669" i="3"/>
  <c r="G728" i="3"/>
  <c r="G151" i="3"/>
  <c r="E289" i="3"/>
  <c r="E93" i="3"/>
  <c r="E567" i="3"/>
  <c r="E647" i="3"/>
  <c r="G687" i="3"/>
  <c r="E94" i="3"/>
  <c r="G230" i="3"/>
  <c r="E170" i="3"/>
  <c r="E508" i="3"/>
  <c r="E408" i="3"/>
  <c r="E53" i="3"/>
  <c r="G208" i="3"/>
  <c r="E309" i="3"/>
  <c r="E368" i="3"/>
  <c r="E427" i="3"/>
  <c r="E568" i="3"/>
  <c r="G649" i="3"/>
  <c r="G688" i="3"/>
  <c r="E428" i="3"/>
  <c r="E527" i="3"/>
  <c r="E130" i="3"/>
  <c r="E268" i="3"/>
  <c r="E328" i="3"/>
  <c r="E387" i="3"/>
  <c r="G487" i="3"/>
  <c r="E768" i="3"/>
  <c r="E131" i="3"/>
  <c r="G228" i="3"/>
  <c r="E270" i="3"/>
  <c r="E388" i="3"/>
  <c r="G488" i="3"/>
  <c r="E587" i="3"/>
  <c r="G667" i="3"/>
  <c r="E188" i="3"/>
  <c r="E448" i="3"/>
  <c r="E588" i="3"/>
  <c r="E230" i="3"/>
  <c r="E767" i="3"/>
  <c r="E72" i="3"/>
  <c r="E111" i="3"/>
  <c r="E149" i="3"/>
  <c r="E169" i="3"/>
  <c r="E207" i="3"/>
  <c r="E228" i="3"/>
  <c r="E248" i="3"/>
  <c r="E288" i="3"/>
  <c r="E327" i="3"/>
  <c r="E367" i="3"/>
  <c r="E407" i="3"/>
  <c r="E447" i="3"/>
  <c r="E487" i="3"/>
  <c r="E507" i="3"/>
  <c r="E547" i="3"/>
  <c r="F627" i="3"/>
  <c r="E687" i="3"/>
  <c r="G707" i="3"/>
  <c r="G708" i="3"/>
  <c r="G747" i="3"/>
  <c r="E787" i="3"/>
  <c r="E150" i="3"/>
  <c r="E208" i="3"/>
  <c r="E488" i="3"/>
  <c r="E688" i="3"/>
  <c r="G748" i="3"/>
  <c r="E788" i="3"/>
  <c r="C47" i="2"/>
  <c r="D47" i="2"/>
  <c r="B48" i="2" l="1"/>
  <c r="C48" i="2" s="1"/>
  <c r="D48"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72">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8"/>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2"/>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0"/>
        </ext>
      </extLst>
    </bk>
    <bk>
      <extLst>
        <ext uri="{3e2802c4-a4d2-4d8b-9148-e3be6c30e623}">
          <xlrd:rvb i="41"/>
        </ext>
      </extLst>
    </bk>
    <bk>
      <extLst>
        <ext uri="{3e2802c4-a4d2-4d8b-9148-e3be6c30e623}">
          <xlrd:rvb i="42"/>
        </ext>
      </extLst>
    </bk>
    <bk>
      <extLst>
        <ext uri="{3e2802c4-a4d2-4d8b-9148-e3be6c30e623}">
          <xlrd:rvb i="43"/>
        </ext>
      </extLst>
    </bk>
    <bk>
      <extLst>
        <ext uri="{3e2802c4-a4d2-4d8b-9148-e3be6c30e623}">
          <xlrd:rvb i="44"/>
        </ext>
      </extLst>
    </bk>
    <bk>
      <extLst>
        <ext uri="{3e2802c4-a4d2-4d8b-9148-e3be6c30e623}">
          <xlrd:rvb i="45"/>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futureMetadata>
  <valueMetadata count="72">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valueMetadata>
</metadata>
</file>

<file path=xl/sharedStrings.xml><?xml version="1.0" encoding="utf-8"?>
<sst xmlns="http://schemas.openxmlformats.org/spreadsheetml/2006/main" count="1700" uniqueCount="628">
  <si>
    <t xml:space="preserve">Human Development Index (HDI) </t>
  </si>
  <si>
    <t>Country</t>
  </si>
  <si>
    <t>Very high human development</t>
  </si>
  <si>
    <t>AIS</t>
  </si>
  <si>
    <t>Singapore (HI)</t>
  </si>
  <si>
    <t>C</t>
  </si>
  <si>
    <t>Antigua and Barbuda (HI)</t>
  </si>
  <si>
    <t>Seychelles (HI)</t>
  </si>
  <si>
    <t>Saint Kitts and Nevis (HI)</t>
  </si>
  <si>
    <t>Bahamas (HI)</t>
  </si>
  <si>
    <t>Barbados (HI)</t>
  </si>
  <si>
    <t>Trinidad and Tobago (HI)</t>
  </si>
  <si>
    <t>Mauritius (UMI)</t>
  </si>
  <si>
    <t>High human development</t>
  </si>
  <si>
    <t>Saint Vincent and the Grenadines (UMI)</t>
  </si>
  <si>
    <t>Grenada (UMI)</t>
  </si>
  <si>
    <t>P</t>
  </si>
  <si>
    <t>Palau (HI)</t>
  </si>
  <si>
    <t>Dominican Republic (UMI)</t>
  </si>
  <si>
    <t>Guyana (HI)</t>
  </si>
  <si>
    <t>Tonga (UMI)</t>
  </si>
  <si>
    <t>Maldives (UMI)</t>
  </si>
  <si>
    <t>Cuba (UMI)</t>
  </si>
  <si>
    <t>Dominica (UMI)</t>
  </si>
  <si>
    <t>Saint Lucia (UMI)</t>
  </si>
  <si>
    <t>Marshall Islands (UMI)</t>
  </si>
  <si>
    <t>Fiji (UMI)</t>
  </si>
  <si>
    <t>Suriname (UMI)</t>
  </si>
  <si>
    <t>Belize (UMI)</t>
  </si>
  <si>
    <t>Jamaica (UMI)</t>
  </si>
  <si>
    <t>Samoa (UMI)</t>
  </si>
  <si>
    <t>Nauru (HI)</t>
  </si>
  <si>
    <t>Medium human development</t>
  </si>
  <si>
    <t>Tuvalu (UMI / LDC)</t>
  </si>
  <si>
    <t>Cabo Verde (UMI)</t>
  </si>
  <si>
    <t>Kiribati (LMI / LDC)</t>
  </si>
  <si>
    <t>Sao Tome and Principe (LMI)</t>
  </si>
  <si>
    <t>Timor-Leste (LMI / LDC)</t>
  </si>
  <si>
    <t>Vanuatu (LMI)</t>
  </si>
  <si>
    <t>Micronesia (Federated States of) (LMI)</t>
  </si>
  <si>
    <t>Comoros (LMI / LDC)</t>
  </si>
  <si>
    <t>Solomon Islands (LMI / LDC)</t>
  </si>
  <si>
    <t>Papua New Guinea (LMI)</t>
  </si>
  <si>
    <t>Haiti (LMI/LDC)</t>
  </si>
  <si>
    <t>Low human development</t>
  </si>
  <si>
    <t>Guinea-Bissau (LDC)</t>
  </si>
  <si>
    <t>Average AIS</t>
  </si>
  <si>
    <t>Average Caribbean</t>
  </si>
  <si>
    <t>Average Pacific</t>
  </si>
  <si>
    <t>Region</t>
  </si>
  <si>
    <t>Land Area (km²)</t>
  </si>
  <si>
    <t>Agricultural Land (% of total)</t>
  </si>
  <si>
    <t>Agricultural Land (km²)</t>
  </si>
  <si>
    <t>Trend</t>
  </si>
  <si>
    <t>Caribbean</t>
  </si>
  <si>
    <t>The Bahamas</t>
  </si>
  <si>
    <t>Cuba</t>
  </si>
  <si>
    <t>Dominican Republic</t>
  </si>
  <si>
    <t>Haiti</t>
  </si>
  <si>
    <t>Jamaica</t>
  </si>
  <si>
    <t>Antigua and Barbuda</t>
  </si>
  <si>
    <t>Barbados</t>
  </si>
  <si>
    <t>Dominica</t>
  </si>
  <si>
    <t>Grenada</t>
  </si>
  <si>
    <t>Saint Kitts and Nevis</t>
  </si>
  <si>
    <t>Saint Lucia</t>
  </si>
  <si>
    <t>St. Vincent &amp; the Grenadines</t>
  </si>
  <si>
    <t>Trinidad and Tobago</t>
  </si>
  <si>
    <t>Belize</t>
  </si>
  <si>
    <t>Guyana</t>
  </si>
  <si>
    <t>Suriname</t>
  </si>
  <si>
    <t>Cabo Verde</t>
  </si>
  <si>
    <t>Guinea-Bissau</t>
  </si>
  <si>
    <t>Sao Tome and Principe</t>
  </si>
  <si>
    <t>Comoros</t>
  </si>
  <si>
    <t>Maldives</t>
  </si>
  <si>
    <t>Mauritius</t>
  </si>
  <si>
    <t>Seychelles</t>
  </si>
  <si>
    <t>Singapore</t>
  </si>
  <si>
    <t>Pacific</t>
  </si>
  <si>
    <t>Fiji</t>
  </si>
  <si>
    <t>Papua New Guinea</t>
  </si>
  <si>
    <t>Solomon Islands</t>
  </si>
  <si>
    <t>Timor-Leste</t>
  </si>
  <si>
    <t>Vanuatu</t>
  </si>
  <si>
    <t>Federated States of Micronesia</t>
  </si>
  <si>
    <t>Kiribati</t>
  </si>
  <si>
    <t>Marshall Islands</t>
  </si>
  <si>
    <t>Nauru</t>
  </si>
  <si>
    <t>Palau</t>
  </si>
  <si>
    <t>Cook Islands</t>
  </si>
  <si>
    <t>Niue</t>
  </si>
  <si>
    <t>Samoa</t>
  </si>
  <si>
    <t>Tonga</t>
  </si>
  <si>
    <t>Tuvalu</t>
  </si>
  <si>
    <t>ATG</t>
  </si>
  <si>
    <t>BRB</t>
  </si>
  <si>
    <t>DMA</t>
  </si>
  <si>
    <t>GRD</t>
  </si>
  <si>
    <t>KNA</t>
  </si>
  <si>
    <t>LCA</t>
  </si>
  <si>
    <t>VCT</t>
  </si>
  <si>
    <t>BLZ</t>
  </si>
  <si>
    <t>SUR</t>
  </si>
  <si>
    <t>CBV</t>
  </si>
  <si>
    <t>GNB</t>
  </si>
  <si>
    <t>STP</t>
  </si>
  <si>
    <t>COM</t>
  </si>
  <si>
    <t>MDV</t>
  </si>
  <si>
    <t>SYC</t>
  </si>
  <si>
    <t>SLB</t>
  </si>
  <si>
    <t>TLS</t>
  </si>
  <si>
    <t>VUT</t>
  </si>
  <si>
    <t>FSM</t>
  </si>
  <si>
    <t>KIR</t>
  </si>
  <si>
    <t>MHL</t>
  </si>
  <si>
    <t>NRU</t>
  </si>
  <si>
    <t>PLW</t>
  </si>
  <si>
    <t>COK</t>
  </si>
  <si>
    <t>NIU</t>
  </si>
  <si>
    <t>WSM</t>
  </si>
  <si>
    <t>TON</t>
  </si>
  <si>
    <t>TUV</t>
  </si>
  <si>
    <t>Bahamas</t>
  </si>
  <si>
    <t>Agriculture</t>
  </si>
  <si>
    <t>Industry</t>
  </si>
  <si>
    <t>Services</t>
  </si>
  <si>
    <t>Antigua &amp; Barbuda</t>
  </si>
  <si>
    <t>Manufacturing</t>
  </si>
  <si>
    <t>Financial, Tourism, Construction, Real Estate, Financial Services, Retail</t>
  </si>
  <si>
    <t>Guinea Bissau</t>
  </si>
  <si>
    <t>PNG</t>
  </si>
  <si>
    <t>Timor Leste</t>
  </si>
  <si>
    <t>Contribution to Real GDP (billions)</t>
  </si>
  <si>
    <t>% of Total</t>
  </si>
  <si>
    <t>Employment</t>
  </si>
  <si>
    <t>Employment Percentage</t>
  </si>
  <si>
    <t xml:space="preserve">Employment </t>
  </si>
  <si>
    <t>No Data</t>
  </si>
  <si>
    <t>Contribution to Real GDP (millions)</t>
  </si>
  <si>
    <t>St. Kitts &amp; Nevis</t>
  </si>
  <si>
    <t>Trinidad &amp; Tobago</t>
  </si>
  <si>
    <t>Employment Numbers</t>
  </si>
  <si>
    <t>Employment %</t>
  </si>
  <si>
    <t>Contribution to  GDP (%)</t>
  </si>
  <si>
    <t>GDP (% of Total)</t>
  </si>
  <si>
    <t>Surface</t>
  </si>
  <si>
    <t>Source</t>
  </si>
  <si>
    <t>Industrial</t>
  </si>
  <si>
    <t>/</t>
  </si>
  <si>
    <t>Withdrawals by Sectors (%)</t>
  </si>
  <si>
    <t>Urban Population (%)</t>
  </si>
  <si>
    <t>Rural Population (%)</t>
  </si>
  <si>
    <t>Biocapacity Reserve / Deficit (&gt;1=overshoot)</t>
  </si>
  <si>
    <t>Tourism Arrivals</t>
  </si>
  <si>
    <t>Year</t>
  </si>
  <si>
    <t>People Affected</t>
  </si>
  <si>
    <t>Economic Damages</t>
  </si>
  <si>
    <t>U$ 3.139 million</t>
  </si>
  <si>
    <t>2000-2001</t>
  </si>
  <si>
    <t xml:space="preserve">Cuba </t>
  </si>
  <si>
    <t>2003-2004</t>
  </si>
  <si>
    <t>U$ 14.7 million</t>
  </si>
  <si>
    <t>2016-2017</t>
  </si>
  <si>
    <t>U$84 million</t>
  </si>
  <si>
    <t>2014-2015</t>
  </si>
  <si>
    <t>U$ 200,000</t>
  </si>
  <si>
    <t>6 million</t>
  </si>
  <si>
    <t>U$10 million</t>
  </si>
  <si>
    <t>2015-2016</t>
  </si>
  <si>
    <t>U$ 4.9 million</t>
  </si>
  <si>
    <t>2023-2024</t>
  </si>
  <si>
    <t>U$ 60 million</t>
  </si>
  <si>
    <t>St. Vincent and the Grenadines</t>
  </si>
  <si>
    <t>Tuvalu, 2021</t>
  </si>
  <si>
    <t>Global Gender Gap Index</t>
  </si>
  <si>
    <t>Economic Participation</t>
  </si>
  <si>
    <t>Educational Attainment</t>
  </si>
  <si>
    <t>Health &amp; Survival</t>
  </si>
  <si>
    <t>Political Empowerment</t>
  </si>
  <si>
    <t>Global</t>
  </si>
  <si>
    <t>Global Average</t>
  </si>
  <si>
    <t>Pacific Average</t>
  </si>
  <si>
    <t>AIS Average</t>
  </si>
  <si>
    <t>Caribbean Average</t>
  </si>
  <si>
    <t>Total Caribbean</t>
  </si>
  <si>
    <t>Total AIS</t>
  </si>
  <si>
    <t>Total Pacific</t>
  </si>
  <si>
    <t>Global Total</t>
  </si>
  <si>
    <t>of total land and EEZ area</t>
  </si>
  <si>
    <t>SIDS Total Land &amp; EEZ (km²)</t>
  </si>
  <si>
    <t>ISO 3166 - A3</t>
  </si>
  <si>
    <t>BHS</t>
  </si>
  <si>
    <t>CUB</t>
  </si>
  <si>
    <t>DOM</t>
  </si>
  <si>
    <t>HTI</t>
  </si>
  <si>
    <t>JAM</t>
  </si>
  <si>
    <t>TTO</t>
  </si>
  <si>
    <t>GUY</t>
  </si>
  <si>
    <t>MUS</t>
  </si>
  <si>
    <t>SGP</t>
  </si>
  <si>
    <t>FJI</t>
  </si>
  <si>
    <t>No Recent Data</t>
  </si>
  <si>
    <t>Electricity Generation (2023)</t>
  </si>
  <si>
    <t>Not ODA Eligible</t>
  </si>
  <si>
    <t>Municipal / Services</t>
  </si>
  <si>
    <t>Global Forest Watch (n.d). Data Dashboard. https://www.globalforestwatch.org/dashboards/global/</t>
  </si>
  <si>
    <t>Greater Antilles and the Bahamas</t>
  </si>
  <si>
    <t>Natural Forest Cover: 270 kha (21% of land area)</t>
  </si>
  <si>
    <t>Tree Cover: 300 kha</t>
  </si>
  <si>
    <t>Primary Forest Loss: 1.6 kha (14% of total, 5% of total tree cover lost)</t>
  </si>
  <si>
    <t>Net Change in Tree Cover: -4.3 kha (-4.1%)</t>
  </si>
  <si>
    <t>Drivers:</t>
  </si>
  <si>
    <t>Natural Forest Cover: 3.5 Mha (32% of land area)</t>
  </si>
  <si>
    <t>Tree Cover: 4.0 Mha</t>
  </si>
  <si>
    <t>Primary Forest Loss: 44 kha (11% of total, 11% of total tree cover lost)</t>
  </si>
  <si>
    <t xml:space="preserve">Net Change in Tree Cover: -5.8 kha (-0.17%) </t>
  </si>
  <si>
    <t>Natural Forest Cover: 2.1 Mha (44% of land area)</t>
  </si>
  <si>
    <t>Tree Cover: 2.6 Mha</t>
  </si>
  <si>
    <t>Primary Forest Loss: 27 kha (8% of total, 7% of total tree cover lost)</t>
  </si>
  <si>
    <t xml:space="preserve">Net Change in Tree Cover: -68 kha (-2.5%) </t>
  </si>
  <si>
    <t xml:space="preserve">Haiti </t>
  </si>
  <si>
    <t>Natural Forest Cover: 910 kha (33% of land area)</t>
  </si>
  <si>
    <t>Tree Cover: 860 kha</t>
  </si>
  <si>
    <t>Primary Forest Loss: 3.1 kha (36% of total, 4% of total tree cover lost)</t>
  </si>
  <si>
    <t xml:space="preserve">Net Change in Tree Cover: -3.4 kha (-0.29%) </t>
  </si>
  <si>
    <t>Natural Forest Cover: 650 kha (59% of land area)</t>
  </si>
  <si>
    <t>Tree Cover: 770 kha</t>
  </si>
  <si>
    <t>Primary Forest Loss: 11 kha (5% of total, 20% of total tree cover loss)</t>
  </si>
  <si>
    <t xml:space="preserve">Net Change in Tree Cover: -7.2 kha (-0.88%) </t>
  </si>
  <si>
    <t>Lesser Antilles</t>
  </si>
  <si>
    <t>Natural Forest Cover: 13 kha (30% of land area)</t>
  </si>
  <si>
    <t>Tree Cover: 19 kha</t>
  </si>
  <si>
    <t>Primary Forest Loss: 4.0 ha (7%, 0.44% of total tree cover loss)</t>
  </si>
  <si>
    <t xml:space="preserve">Net Change in Tree Cover: -620 ha (-4.0%)  </t>
  </si>
  <si>
    <t>Natural Forest Cover: 4.3 kha (10% of land area)</t>
  </si>
  <si>
    <t>Tree Cover: 5.2 kha</t>
  </si>
  <si>
    <t>Primary Forest Loss: No data</t>
  </si>
  <si>
    <t xml:space="preserve">Net Change in Tree Cover: 150 ha (2.0%) </t>
  </si>
  <si>
    <t xml:space="preserve">Dominica </t>
  </si>
  <si>
    <t>Natural Forest Cover: 61 kha (81% of land area)</t>
  </si>
  <si>
    <t>Tree Cover: 71 kha</t>
  </si>
  <si>
    <t>Primary Forest Loss: 16 kha (44% of total, 63% of its total tree cover loss)</t>
  </si>
  <si>
    <t xml:space="preserve">Net Change in Tree Cover: -980 ha (-1.4%) </t>
  </si>
  <si>
    <t xml:space="preserve">Grenada </t>
  </si>
  <si>
    <t>Natural Forest Cover: 22 kha (60% of land area)</t>
  </si>
  <si>
    <t>Tree Cover: 29 kha</t>
  </si>
  <si>
    <t xml:space="preserve">Net Change in Tree Cover: -590 ha (-2.0%) </t>
  </si>
  <si>
    <t>Natural Forest Cover: 11 kha (43% of land area)</t>
  </si>
  <si>
    <t>Tree Cover: 13 kha</t>
  </si>
  <si>
    <t>Primary Forest Loss: 75 ha (1% of total, 26% of total tree cover loss)</t>
  </si>
  <si>
    <t xml:space="preserve">Net Change in Tree Cover: 170 ha (1.0%) </t>
  </si>
  <si>
    <t>Natural Forest Cover: 42 kha (69% of land area)</t>
  </si>
  <si>
    <t>Tree Cover: 51 kha</t>
  </si>
  <si>
    <t>Primary Forest Loss: 160 ha (1% of total, 15% of total tree cover loss)</t>
  </si>
  <si>
    <t xml:space="preserve">Net Change in Tree Cover: -690 ha (-1.4%) </t>
  </si>
  <si>
    <t>Natural Forest Cover: 26 kha (66% of land area)</t>
  </si>
  <si>
    <t>Primary Forest Loss: 61 ha (0.97% of total, 12% of total tree cover loss)</t>
  </si>
  <si>
    <t xml:space="preserve">Net Change in Tree Cover: -760 ha (-2.3%) </t>
  </si>
  <si>
    <t>Natural Forest Cover: 330 kha (64% of land area)</t>
  </si>
  <si>
    <t>Tree Cover: 390 kha</t>
  </si>
  <si>
    <t>Primary Forest Loss: 2.8 kha (2% of total, 12% of total tree cover loss)</t>
  </si>
  <si>
    <t xml:space="preserve">Net Change in Tree Cover: -12 kha (-3.2%) </t>
  </si>
  <si>
    <t>Continental Latin America</t>
  </si>
  <si>
    <t>Natural Forest Cover: 1.4 Mha (63% of land area)</t>
  </si>
  <si>
    <t>Tree Cover: 1.8 Mha</t>
  </si>
  <si>
    <t>Primary Forest Loss: 170 kha (15% of total, 51% of total tree cover loss)</t>
  </si>
  <si>
    <t xml:space="preserve">Net Change in Tree Cover: -130 kha (-8.4%) </t>
  </si>
  <si>
    <t>Natural Forest Cover: 18 Mha (88% of land area)</t>
  </si>
  <si>
    <t>Tree Cover: 19 Mha</t>
  </si>
  <si>
    <t>Primary Forest Loss: 230 kha (1% of total, 63% of total tree cover loss)</t>
  </si>
  <si>
    <t xml:space="preserve">Net Change in Tree Cover: -67 kha (-0.36%) </t>
  </si>
  <si>
    <t>Natural Forest Cover: 14 Mha (93% of land area)</t>
  </si>
  <si>
    <t>Tree Cover: 14 Mha</t>
  </si>
  <si>
    <t>Primary Forest Loss: 190 kha (2% of total, 68% of total tree cover loss)</t>
  </si>
  <si>
    <t xml:space="preserve">Net Change in Tree Cover: -58 kha (-0.42%) </t>
  </si>
  <si>
    <t>Atlantic Ocean</t>
  </si>
  <si>
    <t xml:space="preserve">Cabo Verde </t>
  </si>
  <si>
    <t>Natural Forest Cover: 0.0 ha (0% of land area)</t>
  </si>
  <si>
    <t>Tree Cover: 15 kha</t>
  </si>
  <si>
    <t xml:space="preserve">Primary Forest Loss: </t>
  </si>
  <si>
    <t>Natural Forest Cover: 2.3 Mha (68% of land area)</t>
  </si>
  <si>
    <t>Tree Cover: 1.1 Mha</t>
  </si>
  <si>
    <t>Primary Forest Loss: 6.0 kha (8% of total, 3% of total tree cover loss)</t>
  </si>
  <si>
    <t xml:space="preserve">Net Change in Tree Cover: -180 kha (-7.6%) </t>
  </si>
  <si>
    <t xml:space="preserve">São Tomé and Príncipe </t>
  </si>
  <si>
    <t>Natural Forest Cover: 68 ha (&lt; 0.1% of land area)</t>
  </si>
  <si>
    <t>Tree Cover: 14 kha</t>
  </si>
  <si>
    <t>Net Change in Tree Cover: 0.0 ha (0.0%)</t>
  </si>
  <si>
    <t>Indian Ocean</t>
  </si>
  <si>
    <t>Natural Forest Cover: 120 kha (70% of land area)</t>
  </si>
  <si>
    <t>Tree Cover: 130 kha</t>
  </si>
  <si>
    <t>Net Change in Tree Cover: -2.3 kha (-1.7%)</t>
  </si>
  <si>
    <t>Natural Forest Cover: 3.2 kha (12% of land area)</t>
  </si>
  <si>
    <t>Tree Cover: 5.6 kha</t>
  </si>
  <si>
    <t>Natural Forest Cover: 600 ha (0.31% of land area)</t>
  </si>
  <si>
    <t xml:space="preserve">Seychelles </t>
  </si>
  <si>
    <t>Natural Forest Cover: 1.1 kha (5.0% of land area)</t>
  </si>
  <si>
    <t>Tree Cover: 6.2 kha</t>
  </si>
  <si>
    <t>South China Sea</t>
  </si>
  <si>
    <t xml:space="preserve">Singapore </t>
  </si>
  <si>
    <t>Natural Forest Cover: 11 kha (16% of land area)</t>
  </si>
  <si>
    <t>Primary Forest Loss: 46 ha (5% of total, 2% of total tree cover loss)</t>
  </si>
  <si>
    <t xml:space="preserve">Net Change in Tree Cover: -380 ha (-1.9%) </t>
  </si>
  <si>
    <t xml:space="preserve">Pacific </t>
  </si>
  <si>
    <t>Melanesia and Timor-Leste</t>
  </si>
  <si>
    <t>Tree Cover: 1.6 Mha</t>
  </si>
  <si>
    <t>Tree Cover: 43 Mha</t>
  </si>
  <si>
    <t>Tree Cover: 2.7 Mha</t>
  </si>
  <si>
    <t>Tree Cover: 730 kha</t>
  </si>
  <si>
    <t>Tree Cover: 1.2 Mha</t>
  </si>
  <si>
    <t>Micronesia</t>
  </si>
  <si>
    <t>Tree Cover: 0</t>
  </si>
  <si>
    <t>Tree Cover: 41 kha</t>
  </si>
  <si>
    <t>Polynesia</t>
  </si>
  <si>
    <t>UNDP (n.d.). Human Development Index (HDI). https://hdr.undp.org/data-center/human-development-index#/indicies/HDI</t>
  </si>
  <si>
    <t>Annex 1: Human Development Index</t>
  </si>
  <si>
    <t xml:space="preserve">Annex 4: Water resources, consumption and water stress </t>
  </si>
  <si>
    <t>FAO (2022). AQUASTAT Core Database. Food and Agriculture Organization of the United Nations. https://www.fao.org/aquastat/en/. Database accessed on 21/02/2026</t>
  </si>
  <si>
    <t>Annex 7: Protected Areas</t>
  </si>
  <si>
    <t>Annex 9: Drought</t>
  </si>
  <si>
    <t>Annex 10: Gender</t>
  </si>
  <si>
    <t>Annex 11: Access to Energy</t>
  </si>
  <si>
    <t>Annex 12: Debt Levels, ODA and Remittances</t>
  </si>
  <si>
    <t>FAO (2023). Land Use - Land Area. FAOSTAT. https://www.fao.org/faostat/en/#data/RL</t>
  </si>
  <si>
    <t>Protected Seas (2023). Navigator - Marine Area. https://map.navigatormap.org/countries</t>
  </si>
  <si>
    <t>FAO (2023). Agricultural land (sq. km). https://data.worldbank.org/indicator/AG.LND.AGRI.K2</t>
  </si>
  <si>
    <t>FAO (2023). Agricultural Land (% of area). https://data.worldbank.org/indicator/AG.LND.AGRI.ZS</t>
  </si>
  <si>
    <t>World Bank Group (n.d). Data Centre 360 – GDP (current US$). https://data360.worldbank.org/en/indicator/WB_WDI_NY_GDP_MKTP_CD</t>
  </si>
  <si>
    <t>*Deviating Reference (provided next to respective value)</t>
  </si>
  <si>
    <t>National Bureau of Statistics Antigua and Barbuda. Employment by industry and sex, 2018 and 2015. https://statistics.gov.ag/subjects/labour/employment-by-industry-and-sex-2018-and-2015/</t>
  </si>
  <si>
    <t>ILO (2025). Grenada’s labour market in focus: Trends, challenges and future prospects. https://www.ilo.org/sites/default/files/2025-03/Grenada%20LM%20in%20focus_1.pdf</t>
  </si>
  <si>
    <t>Department of Statistics St. Kitts &amp; Nevis. Employment by Sector and Sex, 2013 and 2016. https://www.stats.gov.kn/topics/demographic-social-statistics/employment/employment-by-sector-and-sex-2013-and-2016/</t>
  </si>
  <si>
    <t>National Bureau of Statistics Seychelles. Employment and Earnings Q4 2023. https://www.nbs.gov.sc/downloads/38-economic-statistics/11-employment-earnings/135-2023</t>
  </si>
  <si>
    <t>ADB. Key Indicator Database. https://kidb.adb.org/economies/micronesia-federated-states-of</t>
  </si>
  <si>
    <t>ADB. Key Indicator Database. https://kidb.adb.org/economies/kiribati</t>
  </si>
  <si>
    <t>ADB. Key Indicator Database. https://kidb.adb.org/economies/marshall-islands</t>
  </si>
  <si>
    <t>ADB. Key Indicator Database. https://kidb.adb.org/economies/nauru</t>
  </si>
  <si>
    <t>ADB. Key Indicator Database. https://kidb.adb.org/economies/palau</t>
  </si>
  <si>
    <t>ADB. Key Indicator Database. https://kidb.adb.org/economies/cook-islands</t>
  </si>
  <si>
    <t>ADB. Key Indicator Database. https://kidb.adb.org/economies/niue</t>
  </si>
  <si>
    <t>ADB. Key Indicator Database. https://kidb.adb.org/economies/tuvalu</t>
  </si>
  <si>
    <t>Overlap with surface water</t>
  </si>
  <si>
    <t>UNWATER (n.d.). SDG6 Country Profiles. https://www.sdg6data.org/en/country-or-area/Cabo%20Verde</t>
  </si>
  <si>
    <t>Urban Population (% of total population). https://data.worldbank.org/indicator/SP.URB.TOTL.IN.ZS</t>
  </si>
  <si>
    <t>Rural Population (% of total population). https://data.worldbank.org/indicator/SP.RUR.TOTL.ZS</t>
  </si>
  <si>
    <t>UN Tourism (n.d). UN Tourism Data Dashboard. https://www.untourism.int/tourism-data/un-tourism-tourism-dashboard</t>
  </si>
  <si>
    <t>Annex 6: Tourism Arrivals</t>
  </si>
  <si>
    <t>Government of the Federated States of Micronesia (n.d.). Statistics by Sector. https://stats.gov.fm/</t>
  </si>
  <si>
    <t>PSDI (2021). Nauru Pacific Sector Tourism Snapshot. https://pacificpsdi.org/assets/Uploads/PSDI-TourismSnapshot-NAU.pdf</t>
  </si>
  <si>
    <t>PSDI (2021). Niue Pacific Sector Tourism Snapshot. https://pacificpsdi.org/assets/Uploads/PSDI-TourismSnapshot-NIU2.pdf</t>
  </si>
  <si>
    <t>World Bank (2024). Terrestrial protected areas (% of total). Protected Planet: The World Database on Protected Areas ( WDPA ) and World Database on Other Effective Area-based Conservation Measures (WD-OECM), UN Environment Programme World Conservation Monitoring Centre (UNEP-WCMC). https://data.worldbank.org/indicator/ER.LND.PTLD.ZS</t>
  </si>
  <si>
    <t>Protected Planet (n.d.). Cook Islands. https://www.protectedplanet.net/country/COK</t>
  </si>
  <si>
    <t>Protected Planet (n.d.). Niue. https://www.protectedplanet.net/country/NIU</t>
  </si>
  <si>
    <t>Natural Forest Cover: 1.2 Mha (64% of land area)</t>
  </si>
  <si>
    <t>Primary Forest Loss: 7.6 kha (1% of total, 14% of total tree cover loss)</t>
  </si>
  <si>
    <t xml:space="preserve">Net Change in Tree Cover: -21 kha (-1.8%) </t>
  </si>
  <si>
    <t>Natural Forest Cover: 41 Mha (87% of land area)</t>
  </si>
  <si>
    <t>Primary Forest Loss: 990 kha (3% of total, 51% of total tree cover loss)</t>
  </si>
  <si>
    <t xml:space="preserve">Net Change in Tree Cover: -32 kha (-0.078%) </t>
  </si>
  <si>
    <t>Natural Forest Cover: 2.4 Mha (85% of land area)</t>
  </si>
  <si>
    <t>Primary Forest Loss: 160 kha (8% of total, 65% of total tree cover loss)</t>
  </si>
  <si>
    <t>Net Change in Tree Cover: -23 kha (-0.84%)</t>
  </si>
  <si>
    <t>Natural Forest Cover: 1.0 Mha (69% of land area)</t>
  </si>
  <si>
    <t xml:space="preserve">Net Change in Tree Cover: -1.2 kha (-0.11%) </t>
  </si>
  <si>
    <t>Natural Forest Cover: 1.1 Mha (87% of land area)</t>
  </si>
  <si>
    <t>Primary Forest Loss: 5.6 kha (2% of total, 32% of total tree cover loss)</t>
  </si>
  <si>
    <t xml:space="preserve">Net Change in Tree Cover: -3.7 kha (-0.32%) </t>
  </si>
  <si>
    <t>Natural Forest Cover: 1.3 kha (13% of land area)</t>
  </si>
  <si>
    <t>Net Change in Tree Cover: 0.0 ha (0.0%)</t>
  </si>
  <si>
    <t>Natural Forest Cover: 0.0 ha (0% of land area)</t>
  </si>
  <si>
    <t>Natural Forest Cover: 39 kha (80% of land area)</t>
  </si>
  <si>
    <t>Primary Forest Loss: 220 ha (1% of total, 33% of total tree cover loss)</t>
  </si>
  <si>
    <t>Net Change in Tree Cover: -85 ha (-0.21%)</t>
  </si>
  <si>
    <t>Delforge, D., Wathelet, V., Below, R. et al. (2025). EM-DAT: The Emergency Events Database. International Journal of Disaster Risk Reduction, 124, 105509. https://doi.org/10.1016/j.ijdrr.2025.105509</t>
  </si>
  <si>
    <t>World Bank (2023). Access to electricity (% of the population). https://data.worldbank.org/indicator/EG.ELC.ACCS.ZS</t>
  </si>
  <si>
    <t>World Bank (2023). Access to electricity, urban (% of urban population). https://data.worldbank.org/indicator/EG.ELC.ACCS.UR.ZS</t>
  </si>
  <si>
    <t>World Bank (2023). Access to electricity, rural (% of the rural population). https://data.worldbank.org/indicator/EG.ELC.ACCS.RU.ZS</t>
  </si>
  <si>
    <t>World Bank (2023). Access to clean fuels and technologies for cooking (% of population). https://data.worldbank.org/indicator/EG.CFT.ACCS.ZS</t>
  </si>
  <si>
    <t>IRENA (2025). Statistical Profiles. https://www.irena.org/Data/Energy-Profiles</t>
  </si>
  <si>
    <t>World Bank (2022). Renewable Energy Consumption (% of total consumption). https://data.worldbank.org/indicator/EG.FEC.RNEW.ZS</t>
  </si>
  <si>
    <t>IMF (2025). External debt (Percent of GDP). https://data.imf.org/en/Search-Results#q=external%20debt%20percent%20of%20gdp&amp;first=10&amp;t=coveoa6c4bc60&amp;sort=relevancy</t>
  </si>
  <si>
    <t>World Bank (2023). Personal remittances, received (% of GDP). https://data.worldbank.org/indicator/BX.TRF.PWKR.DT.GD.ZS</t>
  </si>
  <si>
    <t>Ministry of Finance and Economic Management Cook Islands. Economic &amp; Fiscal Analysis. https://www.mfem.gov.ck/economic-fiscal-analysis</t>
  </si>
  <si>
    <t>Ecological Footprint of Production (Gha)</t>
  </si>
  <si>
    <t>Biocapacity (Gha)</t>
  </si>
  <si>
    <t>Lo, K., Miller, E., Dworatzek, P. et al. 2025. National Ecological Footprint and Biocapacity Accounts, 2025 Edition. Data and metadata version 1.0. Produced for Footprint Data Foundation by researchers at York University and University of Iceland. https://footprint.info.yorku.ca/data/</t>
  </si>
  <si>
    <t xml:space="preserve">Value </t>
  </si>
  <si>
    <t>GDP (2024) - billion USD</t>
  </si>
  <si>
    <t>Groundwater</t>
  </si>
  <si>
    <t xml:space="preserve">Desalination </t>
  </si>
  <si>
    <t>Total Withdrawals / m3 Per Capita</t>
  </si>
  <si>
    <t xml:space="preserve">Total Renewable Water Resources </t>
  </si>
  <si>
    <t>Ecological Footprint Of Consumption (Gha)</t>
  </si>
  <si>
    <t>PSDI (2021). Tuvalu Pacific Sector Tourism Snapshot. https://pacificpsdi.org/assets/Uploads/PSDI-TourismSnapshot-TUV3.pdf</t>
  </si>
  <si>
    <t>Table of Contents</t>
  </si>
  <si>
    <t>Access the Report:</t>
  </si>
  <si>
    <t>Annex 1</t>
  </si>
  <si>
    <t>Annex 2</t>
  </si>
  <si>
    <t>Annex 3</t>
  </si>
  <si>
    <t>Annex 4</t>
  </si>
  <si>
    <t>Annex 5</t>
  </si>
  <si>
    <t>Annex 6</t>
  </si>
  <si>
    <t>Annex 7</t>
  </si>
  <si>
    <t>Annex 8</t>
  </si>
  <si>
    <t>Annex 9</t>
  </si>
  <si>
    <t>Annex 10</t>
  </si>
  <si>
    <t>Annex 11</t>
  </si>
  <si>
    <t>Annex 12</t>
  </si>
  <si>
    <t>Human Development Index</t>
  </si>
  <si>
    <t xml:space="preserve">Annex 2: Available landmass, EEZs and Agricultural Land </t>
  </si>
  <si>
    <t xml:space="preserve">Available landmass, EEZs and Agricultural Land </t>
  </si>
  <si>
    <t>GDP</t>
  </si>
  <si>
    <t xml:space="preserve">Water resources, consumption and water stress </t>
  </si>
  <si>
    <t>Annex 5: Urbanisation, biocapacity available and ecological footprint</t>
  </si>
  <si>
    <t>Urbanisation, biocapacity available and ecological footprint</t>
  </si>
  <si>
    <t>Tourism arrivals</t>
  </si>
  <si>
    <t>Protected Areas</t>
  </si>
  <si>
    <t>Forest cover, deforestation rates and drivers</t>
  </si>
  <si>
    <t>Drought</t>
  </si>
  <si>
    <t>Gender equality</t>
  </si>
  <si>
    <t>Debt Levels, ODA and Remittances</t>
  </si>
  <si>
    <t>Access to energy</t>
  </si>
  <si>
    <r>
      <rPr>
        <b/>
        <sz val="7"/>
        <color rgb="FF007DBD"/>
        <rFont val="Roboto Light"/>
      </rPr>
      <t>Disclaimer:</t>
    </r>
    <r>
      <rPr>
        <sz val="7"/>
        <color rgb="FF007DBD"/>
        <rFont val="Roboto Light"/>
      </rPr>
      <t xml:space="preserve"> </t>
    </r>
    <r>
      <rPr>
        <sz val="7"/>
        <color theme="1"/>
        <rFont val="Roboto Light"/>
      </rPr>
      <t>The views expressed in this working paper are those of the author(s) and do not necessarily represent the views of the UNCCD, the United Nations or any of its affiliated organizations. The designations employed and the presentation of material in this information product do not imply the expression of any opinion whatsoever on the part of the United Nations Convention to Combat Desertification (UNCCD) concerning the legal or development status of any country, territory, city or area or of its authorities, or concerning the delimitation of its frontiers and boundaries.</t>
    </r>
  </si>
  <si>
    <r>
      <t>Marine Area (km</t>
    </r>
    <r>
      <rPr>
        <b/>
        <vertAlign val="superscript"/>
        <sz val="9"/>
        <color rgb="FF000000"/>
        <rFont val="Roboto Light"/>
      </rPr>
      <t>2</t>
    </r>
    <r>
      <rPr>
        <b/>
        <sz val="9"/>
        <color rgb="FF000000"/>
        <rFont val="Roboto Light"/>
      </rPr>
      <t>)</t>
    </r>
  </si>
  <si>
    <r>
      <t xml:space="preserve">Total AIS </t>
    </r>
    <r>
      <rPr>
        <b/>
        <sz val="7"/>
        <color theme="1"/>
        <rFont val="Roboto Light"/>
      </rPr>
      <t>(</t>
    </r>
    <r>
      <rPr>
        <b/>
        <i/>
        <sz val="7"/>
        <color theme="1"/>
        <rFont val="Roboto Light"/>
      </rPr>
      <t>without Singapore)</t>
    </r>
  </si>
  <si>
    <r>
      <t xml:space="preserve">Total AIS </t>
    </r>
    <r>
      <rPr>
        <b/>
        <sz val="7"/>
        <color theme="1"/>
        <rFont val="Roboto Light"/>
      </rPr>
      <t>(</t>
    </r>
    <r>
      <rPr>
        <b/>
        <i/>
        <sz val="7"/>
        <color theme="1"/>
        <rFont val="Roboto Light"/>
      </rPr>
      <t>with Singapore)</t>
    </r>
  </si>
  <si>
    <r>
      <t xml:space="preserve">Employment Number </t>
    </r>
    <r>
      <rPr>
        <b/>
        <sz val="7"/>
        <color rgb="FFFF0000"/>
        <rFont val="Roboto Light"/>
      </rPr>
      <t>*</t>
    </r>
  </si>
  <si>
    <r>
      <t>Employment Number</t>
    </r>
    <r>
      <rPr>
        <b/>
        <sz val="7"/>
        <color rgb="FFFF0000"/>
        <rFont val="Roboto Light"/>
      </rPr>
      <t>*</t>
    </r>
  </si>
  <si>
    <r>
      <t>Employment %</t>
    </r>
    <r>
      <rPr>
        <b/>
        <sz val="7"/>
        <color rgb="FFFF0000"/>
        <rFont val="Roboto Light"/>
      </rPr>
      <t>*</t>
    </r>
  </si>
  <si>
    <r>
      <t>Micronesia, F.S.</t>
    </r>
    <r>
      <rPr>
        <b/>
        <sz val="11"/>
        <color rgb="FFFF0000"/>
        <rFont val="Roboto Light"/>
      </rPr>
      <t>*</t>
    </r>
  </si>
  <si>
    <r>
      <t>Employment Numbers</t>
    </r>
    <r>
      <rPr>
        <b/>
        <sz val="7"/>
        <color rgb="FFFF0000"/>
        <rFont val="Roboto Light"/>
      </rPr>
      <t>*</t>
    </r>
  </si>
  <si>
    <r>
      <t>Marshall Islands</t>
    </r>
    <r>
      <rPr>
        <b/>
        <sz val="11"/>
        <color rgb="FFFF0000"/>
        <rFont val="Roboto Light"/>
      </rPr>
      <t>*</t>
    </r>
  </si>
  <si>
    <t>Annex 3: GDP</t>
  </si>
  <si>
    <r>
      <t xml:space="preserve">Total 
</t>
    </r>
    <r>
      <rPr>
        <b/>
        <sz val="6"/>
        <color theme="1"/>
        <rFont val="Roboto Light"/>
      </rPr>
      <t>(10^9 m3) /year)</t>
    </r>
  </si>
  <si>
    <r>
      <t xml:space="preserve">Per Capita </t>
    </r>
    <r>
      <rPr>
        <b/>
        <sz val="6"/>
        <color theme="1"/>
        <rFont val="Roboto Light"/>
      </rPr>
      <t>(m3/inhab/year)</t>
    </r>
  </si>
  <si>
    <r>
      <t>Water Stress (%)</t>
    </r>
    <r>
      <rPr>
        <b/>
        <sz val="9"/>
        <color rgb="FFFF0000"/>
        <rFont val="Roboto Light"/>
      </rPr>
      <t>*</t>
    </r>
  </si>
  <si>
    <r>
      <t xml:space="preserve">Total Population </t>
    </r>
    <r>
      <rPr>
        <i/>
        <sz val="7"/>
        <color rgb="FF000000"/>
        <rFont val="Roboto Light"/>
      </rPr>
      <t>(for references, see Chp. 1 regional spotlight table)</t>
    </r>
  </si>
  <si>
    <r>
      <t>·</t>
    </r>
    <r>
      <rPr>
        <sz val="9"/>
        <color theme="1"/>
        <rFont val="Roboto Light"/>
      </rPr>
      <t xml:space="preserve"> Hard Commodities: </t>
    </r>
    <r>
      <rPr>
        <sz val="9"/>
        <color rgb="FF000000"/>
        <rFont val="Roboto Light"/>
      </rPr>
      <t>690 ha</t>
    </r>
  </si>
  <si>
    <r>
      <t>·</t>
    </r>
    <r>
      <rPr>
        <sz val="9"/>
        <color theme="1"/>
        <rFont val="Roboto Light"/>
      </rPr>
      <t xml:space="preserve"> Logging: </t>
    </r>
    <r>
      <rPr>
        <sz val="9"/>
        <color rgb="FF000000"/>
        <rFont val="Roboto Light"/>
      </rPr>
      <t>320 ha</t>
    </r>
  </si>
  <si>
    <r>
      <t>·</t>
    </r>
    <r>
      <rPr>
        <sz val="9"/>
        <color theme="1"/>
        <rFont val="Roboto Light"/>
      </rPr>
      <t xml:space="preserve"> Permanent Agriculture: </t>
    </r>
    <r>
      <rPr>
        <sz val="9"/>
        <color rgb="FF000000"/>
        <rFont val="Roboto Light"/>
      </rPr>
      <t>2.2 kha</t>
    </r>
  </si>
  <si>
    <r>
      <t>·</t>
    </r>
    <r>
      <rPr>
        <sz val="9"/>
        <color theme="1"/>
        <rFont val="Roboto Light"/>
      </rPr>
      <t xml:space="preserve"> Wildfire: </t>
    </r>
    <r>
      <rPr>
        <sz val="9"/>
        <color rgb="FF000000"/>
        <rFont val="Roboto Light"/>
      </rPr>
      <t>9.7 kha</t>
    </r>
  </si>
  <si>
    <r>
      <t>·</t>
    </r>
    <r>
      <rPr>
        <sz val="9"/>
        <color theme="1"/>
        <rFont val="Roboto Light"/>
      </rPr>
      <t xml:space="preserve"> Settlement &amp; Infrastructure: </t>
    </r>
    <r>
      <rPr>
        <sz val="9"/>
        <color rgb="FF000000"/>
        <rFont val="Roboto Light"/>
      </rPr>
      <t>3.1 kha</t>
    </r>
  </si>
  <si>
    <r>
      <t>·</t>
    </r>
    <r>
      <rPr>
        <sz val="9"/>
        <color theme="1"/>
        <rFont val="Roboto Light"/>
      </rPr>
      <t xml:space="preserve"> Shifting Cultivation: </t>
    </r>
    <r>
      <rPr>
        <sz val="9"/>
        <color rgb="FF000000"/>
        <rFont val="Roboto Light"/>
      </rPr>
      <t>81 ha</t>
    </r>
  </si>
  <si>
    <r>
      <t>·</t>
    </r>
    <r>
      <rPr>
        <sz val="9"/>
        <color theme="1"/>
        <rFont val="Roboto Light"/>
      </rPr>
      <t xml:space="preserve"> Other Natural Disturbances: </t>
    </r>
    <r>
      <rPr>
        <sz val="9"/>
        <color rgb="FF000000"/>
        <rFont val="Roboto Light"/>
      </rPr>
      <t>14 kha</t>
    </r>
  </si>
  <si>
    <r>
      <t>·</t>
    </r>
    <r>
      <rPr>
        <sz val="9"/>
        <color rgb="FF000000"/>
        <rFont val="Roboto Light"/>
      </rPr>
      <t xml:space="preserve"> Hard Commodities: 3.9 kha</t>
    </r>
  </si>
  <si>
    <r>
      <t>·</t>
    </r>
    <r>
      <rPr>
        <sz val="9"/>
        <color rgb="FF000000"/>
        <rFont val="Roboto Light"/>
      </rPr>
      <t xml:space="preserve"> Logging: 15 kha</t>
    </r>
  </si>
  <si>
    <r>
      <t>·</t>
    </r>
    <r>
      <rPr>
        <sz val="9"/>
        <color rgb="FF000000"/>
        <rFont val="Roboto Light"/>
      </rPr>
      <t xml:space="preserve"> Permanent Agriculture: 190 kha</t>
    </r>
  </si>
  <si>
    <r>
      <t>·</t>
    </r>
    <r>
      <rPr>
        <sz val="9"/>
        <color rgb="FF000000"/>
        <rFont val="Roboto Light"/>
      </rPr>
      <t xml:space="preserve"> Wildfire: 67 kha</t>
    </r>
  </si>
  <si>
    <r>
      <t>·</t>
    </r>
    <r>
      <rPr>
        <sz val="9"/>
        <color rgb="FF000000"/>
        <rFont val="Roboto Light"/>
      </rPr>
      <t xml:space="preserve"> Settlement &amp; Infrastructure: 2.1 kha</t>
    </r>
  </si>
  <si>
    <r>
      <t>·</t>
    </r>
    <r>
      <rPr>
        <sz val="9"/>
        <color rgb="FF000000"/>
        <rFont val="Roboto Light"/>
      </rPr>
      <t xml:space="preserve"> Shifting Cultivation: 24 kha</t>
    </r>
  </si>
  <si>
    <r>
      <t>·</t>
    </r>
    <r>
      <rPr>
        <sz val="9"/>
        <color rgb="FF000000"/>
        <rFont val="Roboto Light"/>
      </rPr>
      <t xml:space="preserve"> Other Natural Disturbances: 110 kha</t>
    </r>
  </si>
  <si>
    <r>
      <t>·</t>
    </r>
    <r>
      <rPr>
        <sz val="9"/>
        <color theme="1"/>
        <rFont val="Roboto Light"/>
      </rPr>
      <t xml:space="preserve"> Hard Commodities: </t>
    </r>
    <r>
      <rPr>
        <sz val="9"/>
        <color rgb="FF000000"/>
        <rFont val="Roboto Light"/>
      </rPr>
      <t>4.0 kha</t>
    </r>
  </si>
  <si>
    <r>
      <t>·</t>
    </r>
    <r>
      <rPr>
        <sz val="9"/>
        <color theme="1"/>
        <rFont val="Roboto Light"/>
      </rPr>
      <t xml:space="preserve"> Logging: </t>
    </r>
    <r>
      <rPr>
        <sz val="9"/>
        <color rgb="FF000000"/>
        <rFont val="Roboto Light"/>
      </rPr>
      <t>3.9 kha</t>
    </r>
  </si>
  <si>
    <r>
      <t>·</t>
    </r>
    <r>
      <rPr>
        <sz val="9"/>
        <color theme="1"/>
        <rFont val="Roboto Light"/>
      </rPr>
      <t xml:space="preserve"> Permanent Agriculture: </t>
    </r>
    <r>
      <rPr>
        <sz val="9"/>
        <color rgb="FF000000"/>
        <rFont val="Roboto Light"/>
      </rPr>
      <t>290 kha</t>
    </r>
  </si>
  <si>
    <r>
      <t>·</t>
    </r>
    <r>
      <rPr>
        <sz val="9"/>
        <color theme="1"/>
        <rFont val="Roboto Light"/>
      </rPr>
      <t xml:space="preserve"> Wildfire: </t>
    </r>
    <r>
      <rPr>
        <sz val="9"/>
        <color rgb="FF000000"/>
        <rFont val="Roboto Light"/>
      </rPr>
      <t>32 kha</t>
    </r>
  </si>
  <si>
    <r>
      <t>·</t>
    </r>
    <r>
      <rPr>
        <sz val="9"/>
        <color theme="1"/>
        <rFont val="Roboto Light"/>
      </rPr>
      <t xml:space="preserve"> Settlement &amp; Infrastructure: </t>
    </r>
    <r>
      <rPr>
        <sz val="9"/>
        <color rgb="FF000000"/>
        <rFont val="Roboto Light"/>
      </rPr>
      <t>14 kha</t>
    </r>
  </si>
  <si>
    <r>
      <t>·</t>
    </r>
    <r>
      <rPr>
        <sz val="9"/>
        <color theme="1"/>
        <rFont val="Roboto Light"/>
      </rPr>
      <t xml:space="preserve"> Shifting Cultivation: </t>
    </r>
    <r>
      <rPr>
        <sz val="9"/>
        <color rgb="FF000000"/>
        <rFont val="Roboto Light"/>
      </rPr>
      <t>46 kha</t>
    </r>
  </si>
  <si>
    <r>
      <t>·</t>
    </r>
    <r>
      <rPr>
        <sz val="9"/>
        <color theme="1"/>
        <rFont val="Roboto Light"/>
      </rPr>
      <t xml:space="preserve"> Other Natural Disturbances: </t>
    </r>
    <r>
      <rPr>
        <sz val="9"/>
        <color rgb="FF000000"/>
        <rFont val="Roboto Light"/>
      </rPr>
      <t>2.9 kha</t>
    </r>
  </si>
  <si>
    <r>
      <t>·</t>
    </r>
    <r>
      <rPr>
        <sz val="9"/>
        <color rgb="FF000000"/>
        <rFont val="Roboto Light"/>
      </rPr>
      <t xml:space="preserve"> Hard Commodities: 690 ha</t>
    </r>
  </si>
  <si>
    <r>
      <t>·</t>
    </r>
    <r>
      <rPr>
        <sz val="9"/>
        <color rgb="FF000000"/>
        <rFont val="Roboto Light"/>
      </rPr>
      <t xml:space="preserve"> Logging: 230 ha</t>
    </r>
  </si>
  <si>
    <r>
      <t>·</t>
    </r>
    <r>
      <rPr>
        <sz val="9"/>
        <color rgb="FF000000"/>
        <rFont val="Roboto Light"/>
      </rPr>
      <t xml:space="preserve"> Permanent Agriculture: 44 kha</t>
    </r>
  </si>
  <si>
    <r>
      <t>·</t>
    </r>
    <r>
      <rPr>
        <sz val="9"/>
        <color rgb="FF000000"/>
        <rFont val="Roboto Light"/>
      </rPr>
      <t xml:space="preserve"> Wildfire: 1.9 kha</t>
    </r>
  </si>
  <si>
    <r>
      <t>·</t>
    </r>
    <r>
      <rPr>
        <sz val="9"/>
        <color rgb="FF000000"/>
        <rFont val="Roboto Light"/>
      </rPr>
      <t xml:space="preserve"> Shifting Cultivation: 26 kha</t>
    </r>
  </si>
  <si>
    <r>
      <t>·</t>
    </r>
    <r>
      <rPr>
        <sz val="9"/>
        <color rgb="FF000000"/>
        <rFont val="Roboto Light"/>
      </rPr>
      <t xml:space="preserve"> Other Natural Disturbances: 5.0 kha</t>
    </r>
  </si>
  <si>
    <r>
      <t>·</t>
    </r>
    <r>
      <rPr>
        <sz val="9"/>
        <color theme="1"/>
        <rFont val="Roboto Light"/>
      </rPr>
      <t xml:space="preserve"> Hard Commodities: </t>
    </r>
    <r>
      <rPr>
        <sz val="9"/>
        <color rgb="FF000000"/>
        <rFont val="Roboto Light"/>
      </rPr>
      <t>2.8 kha</t>
    </r>
  </si>
  <si>
    <r>
      <t>·</t>
    </r>
    <r>
      <rPr>
        <sz val="9"/>
        <color theme="1"/>
        <rFont val="Roboto Light"/>
      </rPr>
      <t xml:space="preserve"> Logging: </t>
    </r>
    <r>
      <rPr>
        <sz val="9"/>
        <color rgb="FF000000"/>
        <rFont val="Roboto Light"/>
      </rPr>
      <t>49 ha</t>
    </r>
  </si>
  <si>
    <r>
      <t>·</t>
    </r>
    <r>
      <rPr>
        <sz val="9"/>
        <color theme="1"/>
        <rFont val="Roboto Light"/>
      </rPr>
      <t xml:space="preserve"> Permanent Agriculture: </t>
    </r>
    <r>
      <rPr>
        <sz val="9"/>
        <color rgb="FF000000"/>
        <rFont val="Roboto Light"/>
      </rPr>
      <t>33 kha</t>
    </r>
  </si>
  <si>
    <r>
      <t>·</t>
    </r>
    <r>
      <rPr>
        <sz val="9"/>
        <color theme="1"/>
        <rFont val="Roboto Light"/>
      </rPr>
      <t xml:space="preserve"> Wildfire: </t>
    </r>
    <r>
      <rPr>
        <sz val="9"/>
        <color rgb="FF000000"/>
        <rFont val="Roboto Light"/>
      </rPr>
      <t>1.1 kha</t>
    </r>
  </si>
  <si>
    <r>
      <t>·</t>
    </r>
    <r>
      <rPr>
        <sz val="9"/>
        <color theme="1"/>
        <rFont val="Roboto Light"/>
      </rPr>
      <t xml:space="preserve"> Settlement &amp; Infrastructure: </t>
    </r>
    <r>
      <rPr>
        <sz val="9"/>
        <color rgb="FF000000"/>
        <rFont val="Roboto Light"/>
      </rPr>
      <t>9.7 kha</t>
    </r>
  </si>
  <si>
    <r>
      <t>·</t>
    </r>
    <r>
      <rPr>
        <sz val="9"/>
        <color theme="1"/>
        <rFont val="Roboto Light"/>
      </rPr>
      <t xml:space="preserve"> Shifting Cultivation: </t>
    </r>
    <r>
      <rPr>
        <sz val="9"/>
        <color rgb="FF000000"/>
        <rFont val="Roboto Light"/>
      </rPr>
      <t>7.2 kha</t>
    </r>
  </si>
  <si>
    <r>
      <t>·</t>
    </r>
    <r>
      <rPr>
        <sz val="9"/>
        <color theme="1"/>
        <rFont val="Roboto Light"/>
      </rPr>
      <t xml:space="preserve"> Other Natural Disturbances: </t>
    </r>
    <r>
      <rPr>
        <sz val="9"/>
        <color rgb="FF000000"/>
        <rFont val="Roboto Light"/>
      </rPr>
      <t>2.8 kha</t>
    </r>
  </si>
  <si>
    <r>
      <t>·</t>
    </r>
    <r>
      <rPr>
        <sz val="9"/>
        <color rgb="FF000000"/>
        <rFont val="Roboto Light"/>
      </rPr>
      <t xml:space="preserve"> Hard Commodities: 95 ha</t>
    </r>
  </si>
  <si>
    <r>
      <t>·</t>
    </r>
    <r>
      <rPr>
        <sz val="9"/>
        <color rgb="FF000000"/>
        <rFont val="Roboto Light"/>
      </rPr>
      <t xml:space="preserve"> Permanent Agriculture: 480 ha</t>
    </r>
  </si>
  <si>
    <r>
      <t>·</t>
    </r>
    <r>
      <rPr>
        <sz val="9"/>
        <color rgb="FF000000"/>
        <rFont val="Roboto Light"/>
      </rPr>
      <t xml:space="preserve"> Settlement &amp; Infrastructure: 250 ha</t>
    </r>
  </si>
  <si>
    <r>
      <t>·</t>
    </r>
    <r>
      <rPr>
        <sz val="9"/>
        <color rgb="FF000000"/>
        <rFont val="Roboto Light"/>
      </rPr>
      <t xml:space="preserve"> Other Natural Disturbances: 65 ha</t>
    </r>
  </si>
  <si>
    <r>
      <t>·</t>
    </r>
    <r>
      <rPr>
        <sz val="9"/>
        <color theme="1"/>
        <rFont val="Roboto Light"/>
      </rPr>
      <t xml:space="preserve"> Hard Commodities: </t>
    </r>
    <r>
      <rPr>
        <sz val="9"/>
        <color rgb="FF000000"/>
        <rFont val="Roboto Light"/>
      </rPr>
      <t>2.0 ha</t>
    </r>
  </si>
  <si>
    <r>
      <t>·</t>
    </r>
    <r>
      <rPr>
        <sz val="9"/>
        <color theme="1"/>
        <rFont val="Roboto Light"/>
      </rPr>
      <t xml:space="preserve"> Permanent Agriculture: </t>
    </r>
    <r>
      <rPr>
        <sz val="9"/>
        <color rgb="FF000000"/>
        <rFont val="Roboto Light"/>
      </rPr>
      <t>350 ha</t>
    </r>
  </si>
  <si>
    <r>
      <t>·</t>
    </r>
    <r>
      <rPr>
        <sz val="9"/>
        <color theme="1"/>
        <rFont val="Roboto Light"/>
      </rPr>
      <t xml:space="preserve"> Settlement &amp; Infrastructure: </t>
    </r>
    <r>
      <rPr>
        <sz val="9"/>
        <color rgb="FF000000"/>
        <rFont val="Roboto Light"/>
      </rPr>
      <t>58 ha</t>
    </r>
  </si>
  <si>
    <r>
      <t>·</t>
    </r>
    <r>
      <rPr>
        <sz val="9"/>
        <color theme="1"/>
        <rFont val="Roboto Light"/>
      </rPr>
      <t xml:space="preserve"> Other Natural Disturbances: </t>
    </r>
    <r>
      <rPr>
        <sz val="9"/>
        <color rgb="FF000000"/>
        <rFont val="Roboto Light"/>
      </rPr>
      <t>2.0 ha</t>
    </r>
  </si>
  <si>
    <r>
      <t>·</t>
    </r>
    <r>
      <rPr>
        <sz val="9"/>
        <color rgb="FF000000"/>
        <rFont val="Roboto Light"/>
      </rPr>
      <t xml:space="preserve"> Hard Commodities: 160 ha</t>
    </r>
  </si>
  <si>
    <r>
      <t>·</t>
    </r>
    <r>
      <rPr>
        <sz val="9"/>
        <color rgb="FF000000"/>
        <rFont val="Roboto Light"/>
      </rPr>
      <t xml:space="preserve"> Logging: 42 ha</t>
    </r>
  </si>
  <si>
    <r>
      <t>·</t>
    </r>
    <r>
      <rPr>
        <sz val="9"/>
        <color rgb="FF000000"/>
        <rFont val="Roboto Light"/>
      </rPr>
      <t xml:space="preserve"> Permanent Agriculture: 2.4 kha</t>
    </r>
  </si>
  <si>
    <r>
      <t>·</t>
    </r>
    <r>
      <rPr>
        <sz val="9"/>
        <color rgb="FF000000"/>
        <rFont val="Roboto Light"/>
      </rPr>
      <t xml:space="preserve"> Wildfire: 150 ha</t>
    </r>
  </si>
  <si>
    <r>
      <t>·</t>
    </r>
    <r>
      <rPr>
        <sz val="9"/>
        <color rgb="FF000000"/>
        <rFont val="Roboto Light"/>
      </rPr>
      <t xml:space="preserve"> Settlement &amp; Infrastructure: 320 ha</t>
    </r>
  </si>
  <si>
    <r>
      <t>·</t>
    </r>
    <r>
      <rPr>
        <sz val="9"/>
        <color rgb="FF000000"/>
        <rFont val="Roboto Light"/>
      </rPr>
      <t xml:space="preserve"> Shifting Cultivation: 570 ha</t>
    </r>
  </si>
  <si>
    <r>
      <t>·</t>
    </r>
    <r>
      <rPr>
        <sz val="9"/>
        <color rgb="FF000000"/>
        <rFont val="Roboto Light"/>
      </rPr>
      <t xml:space="preserve"> Other Natural Disturbances: 22 kha</t>
    </r>
  </si>
  <si>
    <r>
      <t>·</t>
    </r>
    <r>
      <rPr>
        <sz val="9"/>
        <color theme="1"/>
        <rFont val="Roboto Light"/>
      </rPr>
      <t xml:space="preserve"> Permanent Agriculture: </t>
    </r>
    <r>
      <rPr>
        <sz val="9"/>
        <color rgb="FF000000"/>
        <rFont val="Roboto Light"/>
      </rPr>
      <t>1.1 kha</t>
    </r>
  </si>
  <si>
    <r>
      <t>·</t>
    </r>
    <r>
      <rPr>
        <sz val="9"/>
        <color theme="1"/>
        <rFont val="Roboto Light"/>
      </rPr>
      <t xml:space="preserve"> Logging: </t>
    </r>
    <r>
      <rPr>
        <sz val="9"/>
        <color rgb="FF000000"/>
        <rFont val="Roboto Light"/>
      </rPr>
      <t>9.0 ha</t>
    </r>
  </si>
  <si>
    <r>
      <t>·</t>
    </r>
    <r>
      <rPr>
        <sz val="9"/>
        <color theme="1"/>
        <rFont val="Roboto Light"/>
      </rPr>
      <t xml:space="preserve"> Settlement &amp; Infrastructure: </t>
    </r>
    <r>
      <rPr>
        <sz val="9"/>
        <color rgb="FF000000"/>
        <rFont val="Roboto Light"/>
      </rPr>
      <t>550 ha</t>
    </r>
  </si>
  <si>
    <r>
      <t>·</t>
    </r>
    <r>
      <rPr>
        <sz val="9"/>
        <color theme="1"/>
        <rFont val="Roboto Light"/>
      </rPr>
      <t xml:space="preserve"> Shifting Cultivation: </t>
    </r>
    <r>
      <rPr>
        <sz val="9"/>
        <color rgb="FF000000"/>
        <rFont val="Roboto Light"/>
      </rPr>
      <t>150 ha</t>
    </r>
  </si>
  <si>
    <r>
      <t>·</t>
    </r>
    <r>
      <rPr>
        <sz val="9"/>
        <color theme="1"/>
        <rFont val="Roboto Light"/>
      </rPr>
      <t xml:space="preserve"> Other Natural Disturbances: </t>
    </r>
    <r>
      <rPr>
        <sz val="9"/>
        <color rgb="FF000000"/>
        <rFont val="Roboto Light"/>
      </rPr>
      <t>200 ha</t>
    </r>
  </si>
  <si>
    <r>
      <t>·</t>
    </r>
    <r>
      <rPr>
        <sz val="9"/>
        <color rgb="FF000000"/>
        <rFont val="Roboto Light"/>
      </rPr>
      <t xml:space="preserve"> Permanent Agriculture: 210 ha</t>
    </r>
  </si>
  <si>
    <r>
      <t>·</t>
    </r>
    <r>
      <rPr>
        <sz val="9"/>
        <color rgb="FF000000"/>
        <rFont val="Roboto Light"/>
      </rPr>
      <t xml:space="preserve"> Settlement &amp; Infrastructure: 89 ha</t>
    </r>
  </si>
  <si>
    <r>
      <t>·</t>
    </r>
    <r>
      <rPr>
        <sz val="9"/>
        <color rgb="FF000000"/>
        <rFont val="Roboto Light"/>
      </rPr>
      <t xml:space="preserve"> Other Natural Disturbances: 17 ha</t>
    </r>
  </si>
  <si>
    <r>
      <t>·</t>
    </r>
    <r>
      <rPr>
        <sz val="9"/>
        <color theme="1"/>
        <rFont val="Roboto Light"/>
      </rPr>
      <t xml:space="preserve"> Permanent Agriculture:</t>
    </r>
    <r>
      <rPr>
        <sz val="9"/>
        <color rgb="FF000000"/>
        <rFont val="Roboto Light"/>
      </rPr>
      <t xml:space="preserve"> 510 ha</t>
    </r>
  </si>
  <si>
    <r>
      <t>·</t>
    </r>
    <r>
      <rPr>
        <sz val="9"/>
        <color theme="1"/>
        <rFont val="Roboto Light"/>
      </rPr>
      <t xml:space="preserve"> Settlement &amp; Infrastructure: </t>
    </r>
    <r>
      <rPr>
        <sz val="9"/>
        <color rgb="FF000000"/>
        <rFont val="Roboto Light"/>
      </rPr>
      <t>370 ha</t>
    </r>
  </si>
  <si>
    <r>
      <t>·</t>
    </r>
    <r>
      <rPr>
        <sz val="9"/>
        <color theme="1"/>
        <rFont val="Roboto Light"/>
      </rPr>
      <t xml:space="preserve"> Shifting Cultivation: </t>
    </r>
    <r>
      <rPr>
        <sz val="9"/>
        <color rgb="FF000000"/>
        <rFont val="Roboto Light"/>
      </rPr>
      <t>7.0 ha</t>
    </r>
  </si>
  <si>
    <r>
      <t>·</t>
    </r>
    <r>
      <rPr>
        <sz val="9"/>
        <color rgb="FF000000"/>
        <rFont val="Roboto Light"/>
      </rPr>
      <t xml:space="preserve"> Hard Commodities: &lt; 1 ha</t>
    </r>
  </si>
  <si>
    <r>
      <t>·</t>
    </r>
    <r>
      <rPr>
        <sz val="9"/>
        <color rgb="FF000000"/>
        <rFont val="Roboto Light"/>
      </rPr>
      <t xml:space="preserve"> Permanent Agriculture: 220 ha</t>
    </r>
  </si>
  <si>
    <r>
      <t>·</t>
    </r>
    <r>
      <rPr>
        <sz val="9"/>
        <color rgb="FF000000"/>
        <rFont val="Roboto Light"/>
      </rPr>
      <t xml:space="preserve"> Settlement &amp; Infrastructure: 76 ha</t>
    </r>
  </si>
  <si>
    <r>
      <t>·</t>
    </r>
    <r>
      <rPr>
        <sz val="9"/>
        <color rgb="FF000000"/>
        <rFont val="Roboto Light"/>
      </rPr>
      <t xml:space="preserve"> Other Natural Disturbances: 190 ha</t>
    </r>
  </si>
  <si>
    <r>
      <t>·</t>
    </r>
    <r>
      <rPr>
        <sz val="9"/>
        <color theme="1"/>
        <rFont val="Roboto Light"/>
      </rPr>
      <t xml:space="preserve"> Hard Commodities: </t>
    </r>
    <r>
      <rPr>
        <sz val="9"/>
        <color rgb="FF000000"/>
        <rFont val="Roboto Light"/>
      </rPr>
      <t>1.8 kha</t>
    </r>
  </si>
  <si>
    <r>
      <t>·</t>
    </r>
    <r>
      <rPr>
        <sz val="9"/>
        <color theme="1"/>
        <rFont val="Roboto Light"/>
      </rPr>
      <t xml:space="preserve"> Logging: </t>
    </r>
    <r>
      <rPr>
        <sz val="9"/>
        <color rgb="FF000000"/>
        <rFont val="Roboto Light"/>
      </rPr>
      <t>260 ha</t>
    </r>
  </si>
  <si>
    <r>
      <t>·</t>
    </r>
    <r>
      <rPr>
        <sz val="9"/>
        <color theme="1"/>
        <rFont val="Roboto Light"/>
      </rPr>
      <t xml:space="preserve"> Permanent Agriculture:</t>
    </r>
    <r>
      <rPr>
        <sz val="9"/>
        <color rgb="FF000000"/>
        <rFont val="Roboto Light"/>
      </rPr>
      <t xml:space="preserve"> 16 kha</t>
    </r>
  </si>
  <si>
    <r>
      <t>·</t>
    </r>
    <r>
      <rPr>
        <sz val="9"/>
        <color theme="1"/>
        <rFont val="Roboto Light"/>
      </rPr>
      <t xml:space="preserve"> Shifting Cultivation: </t>
    </r>
    <r>
      <rPr>
        <sz val="9"/>
        <color rgb="FF000000"/>
        <rFont val="Roboto Light"/>
      </rPr>
      <t>960 ha</t>
    </r>
  </si>
  <si>
    <r>
      <t>·</t>
    </r>
    <r>
      <rPr>
        <sz val="9"/>
        <color theme="1"/>
        <rFont val="Roboto Light"/>
      </rPr>
      <t xml:space="preserve"> Settlement &amp; Infrastructure: </t>
    </r>
    <r>
      <rPr>
        <sz val="9"/>
        <color rgb="FF000000"/>
        <rFont val="Roboto Light"/>
      </rPr>
      <t>5.2 kha</t>
    </r>
  </si>
  <si>
    <r>
      <t>·</t>
    </r>
    <r>
      <rPr>
        <sz val="9"/>
        <color theme="1"/>
        <rFont val="Roboto Light"/>
      </rPr>
      <t xml:space="preserve"> Other Natural Disturbances: </t>
    </r>
    <r>
      <rPr>
        <sz val="9"/>
        <color rgb="FF000000"/>
        <rFont val="Roboto Light"/>
      </rPr>
      <t>700 ha</t>
    </r>
  </si>
  <si>
    <r>
      <t>·</t>
    </r>
    <r>
      <rPr>
        <sz val="9"/>
        <color rgb="FF000000"/>
        <rFont val="Roboto Light"/>
      </rPr>
      <t xml:space="preserve"> Hard Commodities: 980 ha</t>
    </r>
  </si>
  <si>
    <r>
      <t>·</t>
    </r>
    <r>
      <rPr>
        <sz val="9"/>
        <color rgb="FF000000"/>
        <rFont val="Roboto Light"/>
      </rPr>
      <t xml:space="preserve"> Logging: 2.5 kha</t>
    </r>
  </si>
  <si>
    <r>
      <t>·</t>
    </r>
    <r>
      <rPr>
        <sz val="9"/>
        <color rgb="FF000000"/>
        <rFont val="Roboto Light"/>
      </rPr>
      <t xml:space="preserve"> Permanent Agriculture: 230 kha</t>
    </r>
  </si>
  <si>
    <r>
      <t>·</t>
    </r>
    <r>
      <rPr>
        <sz val="9"/>
        <color rgb="FF000000"/>
        <rFont val="Roboto Light"/>
      </rPr>
      <t xml:space="preserve"> Wildfire: 53 kha</t>
    </r>
  </si>
  <si>
    <r>
      <t>·</t>
    </r>
    <r>
      <rPr>
        <sz val="9"/>
        <color rgb="FF000000"/>
        <rFont val="Roboto Light"/>
      </rPr>
      <t xml:space="preserve"> Settlement &amp; Infrastructure: 2.0 kha</t>
    </r>
  </si>
  <si>
    <r>
      <t>·</t>
    </r>
    <r>
      <rPr>
        <sz val="9"/>
        <color rgb="FF000000"/>
        <rFont val="Roboto Light"/>
      </rPr>
      <t xml:space="preserve"> Shifting Cultivation: 33 kha</t>
    </r>
  </si>
  <si>
    <r>
      <t>·</t>
    </r>
    <r>
      <rPr>
        <sz val="9"/>
        <color rgb="FF000000"/>
        <rFont val="Roboto Light"/>
      </rPr>
      <t xml:space="preserve"> Other Natural Disturbances: 16 kha</t>
    </r>
  </si>
  <si>
    <r>
      <t>·</t>
    </r>
    <r>
      <rPr>
        <sz val="9"/>
        <color theme="1"/>
        <rFont val="Roboto Light"/>
      </rPr>
      <t xml:space="preserve"> Hard Commodities: </t>
    </r>
    <r>
      <rPr>
        <sz val="9"/>
        <color rgb="FF000000"/>
        <rFont val="Roboto Light"/>
      </rPr>
      <t>95 kha</t>
    </r>
  </si>
  <si>
    <r>
      <t>·</t>
    </r>
    <r>
      <rPr>
        <sz val="9"/>
        <color theme="1"/>
        <rFont val="Roboto Light"/>
      </rPr>
      <t xml:space="preserve"> Logging: </t>
    </r>
    <r>
      <rPr>
        <sz val="9"/>
        <color rgb="FF000000"/>
        <rFont val="Roboto Light"/>
      </rPr>
      <t>21 kha</t>
    </r>
  </si>
  <si>
    <r>
      <t>·</t>
    </r>
    <r>
      <rPr>
        <sz val="9"/>
        <color theme="1"/>
        <rFont val="Roboto Light"/>
      </rPr>
      <t xml:space="preserve"> Permanent Agriculture: </t>
    </r>
    <r>
      <rPr>
        <sz val="9"/>
        <color rgb="FF000000"/>
        <rFont val="Roboto Light"/>
      </rPr>
      <t>80 kha</t>
    </r>
  </si>
  <si>
    <r>
      <t>·</t>
    </r>
    <r>
      <rPr>
        <sz val="9"/>
        <color theme="1"/>
        <rFont val="Roboto Light"/>
      </rPr>
      <t xml:space="preserve"> Wildfire: </t>
    </r>
    <r>
      <rPr>
        <sz val="9"/>
        <color rgb="FF000000"/>
        <rFont val="Roboto Light"/>
      </rPr>
      <t>100 kha</t>
    </r>
  </si>
  <si>
    <r>
      <t>·</t>
    </r>
    <r>
      <rPr>
        <sz val="9"/>
        <color theme="1"/>
        <rFont val="Roboto Light"/>
      </rPr>
      <t xml:space="preserve"> Settlement &amp; Infrastructure: </t>
    </r>
    <r>
      <rPr>
        <sz val="9"/>
        <color rgb="FF000000"/>
        <rFont val="Roboto Light"/>
      </rPr>
      <t>2.8 kha</t>
    </r>
  </si>
  <si>
    <r>
      <t>·</t>
    </r>
    <r>
      <rPr>
        <sz val="9"/>
        <color theme="1"/>
        <rFont val="Roboto Light"/>
      </rPr>
      <t xml:space="preserve"> Shifting Cultivation: </t>
    </r>
    <r>
      <rPr>
        <sz val="9"/>
        <color rgb="FF000000"/>
        <rFont val="Roboto Light"/>
      </rPr>
      <t>43 kha</t>
    </r>
  </si>
  <si>
    <r>
      <t>·</t>
    </r>
    <r>
      <rPr>
        <sz val="9"/>
        <color theme="1"/>
        <rFont val="Roboto Light"/>
      </rPr>
      <t xml:space="preserve"> Other Natural Disturbances: </t>
    </r>
    <r>
      <rPr>
        <sz val="9"/>
        <color rgb="FF000000"/>
        <rFont val="Roboto Light"/>
      </rPr>
      <t>24 kha</t>
    </r>
    <r>
      <rPr>
        <sz val="9"/>
        <color theme="1"/>
        <rFont val="Roboto Light"/>
      </rPr>
      <t xml:space="preserve"> </t>
    </r>
  </si>
  <si>
    <r>
      <t>·</t>
    </r>
    <r>
      <rPr>
        <sz val="9"/>
        <color rgb="FF000000"/>
        <rFont val="Roboto Light"/>
      </rPr>
      <t xml:space="preserve"> Hard Commodities: 100 kha</t>
    </r>
  </si>
  <si>
    <r>
      <t>·</t>
    </r>
    <r>
      <rPr>
        <sz val="9"/>
        <color rgb="FF000000"/>
        <rFont val="Roboto Light"/>
      </rPr>
      <t xml:space="preserve"> Logging: 47 kha</t>
    </r>
  </si>
  <si>
    <r>
      <t>·</t>
    </r>
    <r>
      <rPr>
        <sz val="9"/>
        <color rgb="FF000000"/>
        <rFont val="Roboto Light"/>
      </rPr>
      <t xml:space="preserve"> Permanent Agriculture: 51 kha</t>
    </r>
  </si>
  <si>
    <r>
      <t>·</t>
    </r>
    <r>
      <rPr>
        <sz val="9"/>
        <color rgb="FF000000"/>
        <rFont val="Roboto Light"/>
      </rPr>
      <t xml:space="preserve"> Wildfire: 25 kha</t>
    </r>
  </si>
  <si>
    <r>
      <t>·</t>
    </r>
    <r>
      <rPr>
        <sz val="9"/>
        <color rgb="FF000000"/>
        <rFont val="Roboto Light"/>
      </rPr>
      <t xml:space="preserve"> Settlement &amp; Infrastructure: 4.4 kha</t>
    </r>
  </si>
  <si>
    <r>
      <t>·</t>
    </r>
    <r>
      <rPr>
        <sz val="9"/>
        <color rgb="FF000000"/>
        <rFont val="Roboto Light"/>
      </rPr>
      <t xml:space="preserve"> Shifting Cultivation: 34 kha</t>
    </r>
  </si>
  <si>
    <r>
      <t>Net Change in Tree Cover: 0.0 ha (0.0%)</t>
    </r>
    <r>
      <rPr>
        <sz val="9"/>
        <color theme="1"/>
        <rFont val="Roboto Light"/>
      </rPr>
      <t xml:space="preserve"> </t>
    </r>
  </si>
  <si>
    <r>
      <t>·</t>
    </r>
    <r>
      <rPr>
        <sz val="9"/>
        <color theme="1"/>
        <rFont val="Roboto Light"/>
      </rPr>
      <t xml:space="preserve"> Permanent Agriculture: 170 ha</t>
    </r>
  </si>
  <si>
    <r>
      <t>·</t>
    </r>
    <r>
      <rPr>
        <sz val="9"/>
        <color theme="1"/>
        <rFont val="Roboto Light"/>
      </rPr>
      <t xml:space="preserve"> Settlement &amp; Infrastructure: 9.0 ha</t>
    </r>
  </si>
  <si>
    <r>
      <t>·</t>
    </r>
    <r>
      <rPr>
        <sz val="9"/>
        <color theme="1"/>
        <rFont val="Roboto Light"/>
      </rPr>
      <t xml:space="preserve"> Wildfire: 26 ha</t>
    </r>
  </si>
  <si>
    <r>
      <t>·</t>
    </r>
    <r>
      <rPr>
        <sz val="9"/>
        <color rgb="FF000000"/>
        <rFont val="Roboto Light"/>
      </rPr>
      <t xml:space="preserve"> Hard Commodities: 390 ha</t>
    </r>
  </si>
  <si>
    <r>
      <t>·</t>
    </r>
    <r>
      <rPr>
        <sz val="9"/>
        <color rgb="FF000000"/>
        <rFont val="Roboto Light"/>
      </rPr>
      <t xml:space="preserve"> Logging: 380 ha</t>
    </r>
  </si>
  <si>
    <r>
      <t>·</t>
    </r>
    <r>
      <rPr>
        <sz val="9"/>
        <color rgb="FF000000"/>
        <rFont val="Roboto Light"/>
      </rPr>
      <t xml:space="preserve"> Permanent Agriculture: 130 kha</t>
    </r>
  </si>
  <si>
    <r>
      <t>·</t>
    </r>
    <r>
      <rPr>
        <sz val="9"/>
        <color rgb="FF000000"/>
        <rFont val="Roboto Light"/>
      </rPr>
      <t xml:space="preserve"> Wildfire: 26 ha</t>
    </r>
  </si>
  <si>
    <r>
      <t>·</t>
    </r>
    <r>
      <rPr>
        <sz val="9"/>
        <color rgb="FF000000"/>
        <rFont val="Roboto Light"/>
      </rPr>
      <t xml:space="preserve"> Settlement &amp; Infrastructure: 1.3 kha</t>
    </r>
  </si>
  <si>
    <r>
      <t>·</t>
    </r>
    <r>
      <rPr>
        <sz val="9"/>
        <color rgb="FF000000"/>
        <rFont val="Roboto Light"/>
      </rPr>
      <t xml:space="preserve"> Shifting Cultivation: 85 kha</t>
    </r>
  </si>
  <si>
    <r>
      <t>·</t>
    </r>
    <r>
      <rPr>
        <sz val="9"/>
        <color rgb="FF000000"/>
        <rFont val="Roboto Light"/>
      </rPr>
      <t xml:space="preserve"> Other Natural Disturbances: 1.7 kha</t>
    </r>
  </si>
  <si>
    <r>
      <t xml:space="preserve"> </t>
    </r>
    <r>
      <rPr>
        <sz val="9"/>
        <color rgb="FF215E99"/>
        <rFont val="Roboto Light"/>
      </rPr>
      <t>·</t>
    </r>
    <r>
      <rPr>
        <sz val="9"/>
        <color theme="1"/>
        <rFont val="Roboto Light"/>
      </rPr>
      <t xml:space="preserve"> Other Natural Disturbances: 64 ha</t>
    </r>
  </si>
  <si>
    <r>
      <t>·</t>
    </r>
    <r>
      <rPr>
        <sz val="9"/>
        <color rgb="FF000000"/>
        <rFont val="Roboto Light"/>
      </rPr>
      <t xml:space="preserve"> Permanent Agriculture: 3.4 kha</t>
    </r>
  </si>
  <si>
    <r>
      <t>·</t>
    </r>
    <r>
      <rPr>
        <sz val="9"/>
        <color rgb="FF000000"/>
        <rFont val="Roboto Light"/>
      </rPr>
      <t xml:space="preserve"> Logging: 12 ha</t>
    </r>
  </si>
  <si>
    <r>
      <t>·</t>
    </r>
    <r>
      <rPr>
        <sz val="9"/>
        <color rgb="FF000000"/>
        <rFont val="Roboto Light"/>
      </rPr>
      <t xml:space="preserve"> Settlement &amp; Infrastructure: 140 ha</t>
    </r>
  </si>
  <si>
    <r>
      <t>·</t>
    </r>
    <r>
      <rPr>
        <sz val="9"/>
        <color rgb="FF000000"/>
        <rFont val="Roboto Light"/>
      </rPr>
      <t xml:space="preserve"> Wildfire: 120 ha</t>
    </r>
  </si>
  <si>
    <r>
      <t>·</t>
    </r>
    <r>
      <rPr>
        <sz val="9"/>
        <color rgb="FF000000"/>
        <rFont val="Roboto Light"/>
      </rPr>
      <t xml:space="preserve"> Other Natural Disturbances: 160 ha</t>
    </r>
  </si>
  <si>
    <r>
      <t>·</t>
    </r>
    <r>
      <rPr>
        <sz val="9"/>
        <color rgb="FF000000"/>
        <rFont val="Roboto Light"/>
      </rPr>
      <t xml:space="preserve"> Shifting Cultivation: 2.8 kha</t>
    </r>
  </si>
  <si>
    <r>
      <t>Net Change in Tree Cover: 14 ha (0.40%)</t>
    </r>
    <r>
      <rPr>
        <sz val="9"/>
        <color theme="1"/>
        <rFont val="Roboto Light"/>
      </rPr>
      <t xml:space="preserve"> </t>
    </r>
  </si>
  <si>
    <r>
      <t>·</t>
    </r>
    <r>
      <rPr>
        <sz val="9"/>
        <color theme="1"/>
        <rFont val="Roboto Light"/>
      </rPr>
      <t xml:space="preserve"> Settlement &amp; Infrastructure: 57 ha</t>
    </r>
  </si>
  <si>
    <r>
      <t>·</t>
    </r>
    <r>
      <rPr>
        <sz val="9"/>
        <color theme="1"/>
        <rFont val="Roboto Light"/>
      </rPr>
      <t xml:space="preserve"> Permanent Agriculture: 17 ha</t>
    </r>
  </si>
  <si>
    <r>
      <t>·</t>
    </r>
    <r>
      <rPr>
        <sz val="9"/>
        <color theme="1"/>
        <rFont val="Roboto Light"/>
      </rPr>
      <t xml:space="preserve"> Hard Commodities: 1.0 ha</t>
    </r>
  </si>
  <si>
    <r>
      <t>·</t>
    </r>
    <r>
      <rPr>
        <sz val="9"/>
        <color theme="1"/>
        <rFont val="Roboto Light"/>
      </rPr>
      <t xml:space="preserve"> Other Natural Disturbances: 2.0 ha</t>
    </r>
  </si>
  <si>
    <r>
      <t>·</t>
    </r>
    <r>
      <rPr>
        <sz val="9"/>
        <color rgb="FF000000"/>
        <rFont val="Roboto Light"/>
      </rPr>
      <t xml:space="preserve"> Permanent Agriculture: 2.7 kha</t>
    </r>
  </si>
  <si>
    <r>
      <t>·</t>
    </r>
    <r>
      <rPr>
        <sz val="9"/>
        <color rgb="FF000000"/>
        <rFont val="Roboto Light"/>
      </rPr>
      <t xml:space="preserve"> Logging: 93 ha</t>
    </r>
  </si>
  <si>
    <r>
      <t>·</t>
    </r>
    <r>
      <rPr>
        <sz val="9"/>
        <color rgb="FF000000"/>
        <rFont val="Roboto Light"/>
      </rPr>
      <t xml:space="preserve"> Settlement &amp; Infrastructure: 82 ha</t>
    </r>
  </si>
  <si>
    <r>
      <t>·</t>
    </r>
    <r>
      <rPr>
        <sz val="9"/>
        <color rgb="FF000000"/>
        <rFont val="Roboto Light"/>
      </rPr>
      <t xml:space="preserve"> Shifting Cultivation: 65 ha</t>
    </r>
  </si>
  <si>
    <r>
      <t>Net Change in Tree Cover: -240 ha (-17%)</t>
    </r>
    <r>
      <rPr>
        <sz val="9"/>
        <color theme="1"/>
        <rFont val="Roboto Light"/>
      </rPr>
      <t xml:space="preserve"> </t>
    </r>
  </si>
  <si>
    <r>
      <t>·</t>
    </r>
    <r>
      <rPr>
        <sz val="9"/>
        <color theme="1"/>
        <rFont val="Roboto Light"/>
      </rPr>
      <t xml:space="preserve"> Other Natural Disturbances: 1.0 ha</t>
    </r>
  </si>
  <si>
    <r>
      <t>·</t>
    </r>
    <r>
      <rPr>
        <sz val="9"/>
        <color rgb="FF000000"/>
        <rFont val="Roboto Light"/>
      </rPr>
      <t xml:space="preserve"> Hard Commodities: 210 ha</t>
    </r>
  </si>
  <si>
    <r>
      <t>·</t>
    </r>
    <r>
      <rPr>
        <sz val="9"/>
        <color rgb="FF000000"/>
        <rFont val="Roboto Light"/>
      </rPr>
      <t xml:space="preserve"> Logging: 31 ha</t>
    </r>
  </si>
  <si>
    <r>
      <t>·</t>
    </r>
    <r>
      <rPr>
        <sz val="9"/>
        <color rgb="FF000000"/>
        <rFont val="Roboto Light"/>
      </rPr>
      <t xml:space="preserve"> Wildfire: 9.0 ha</t>
    </r>
  </si>
  <si>
    <r>
      <t>·</t>
    </r>
    <r>
      <rPr>
        <sz val="9"/>
        <color rgb="FF000000"/>
        <rFont val="Roboto Light"/>
      </rPr>
      <t xml:space="preserve"> Settlement &amp; Infrastructure: 2.2 kha</t>
    </r>
  </si>
  <si>
    <r>
      <t>·</t>
    </r>
    <r>
      <rPr>
        <sz val="9"/>
        <color rgb="FF000000"/>
        <rFont val="Roboto Light"/>
      </rPr>
      <t xml:space="preserve"> Other Natural Disturbances: 5.0 ha</t>
    </r>
  </si>
  <si>
    <r>
      <t>·</t>
    </r>
    <r>
      <rPr>
        <sz val="9"/>
        <color theme="1"/>
        <rFont val="Roboto Light"/>
      </rPr>
      <t xml:space="preserve"> Hard Commodities: 47 ha</t>
    </r>
  </si>
  <si>
    <r>
      <t>·</t>
    </r>
    <r>
      <rPr>
        <sz val="9"/>
        <color theme="1"/>
        <rFont val="Roboto Light"/>
      </rPr>
      <t xml:space="preserve"> Logging: 36 kha</t>
    </r>
  </si>
  <si>
    <r>
      <t>·</t>
    </r>
    <r>
      <rPr>
        <sz val="9"/>
        <color theme="1"/>
        <rFont val="Roboto Light"/>
      </rPr>
      <t xml:space="preserve"> Permanent Agriculture: 2.6 kha</t>
    </r>
  </si>
  <si>
    <r>
      <t>·</t>
    </r>
    <r>
      <rPr>
        <sz val="9"/>
        <color theme="1"/>
        <rFont val="Roboto Light"/>
      </rPr>
      <t xml:space="preserve"> Wildfire: 380 ha</t>
    </r>
  </si>
  <si>
    <r>
      <t>·</t>
    </r>
    <r>
      <rPr>
        <sz val="9"/>
        <color theme="1"/>
        <rFont val="Roboto Light"/>
      </rPr>
      <t xml:space="preserve"> Settlement &amp; Infrastructure: 460 ha</t>
    </r>
  </si>
  <si>
    <r>
      <t>·</t>
    </r>
    <r>
      <rPr>
        <sz val="9"/>
        <color theme="1"/>
        <rFont val="Roboto Light"/>
      </rPr>
      <t xml:space="preserve"> Shifting Cultivation: 510 ha</t>
    </r>
  </si>
  <si>
    <r>
      <t>·</t>
    </r>
    <r>
      <rPr>
        <sz val="9"/>
        <color theme="1"/>
        <rFont val="Roboto Light"/>
      </rPr>
      <t xml:space="preserve"> Other Natural Disturbances: 13 kha</t>
    </r>
  </si>
  <si>
    <r>
      <t>·</t>
    </r>
    <r>
      <rPr>
        <sz val="9"/>
        <color rgb="FF000000"/>
        <rFont val="Roboto Light"/>
      </rPr>
      <t xml:space="preserve"> Hard Commodities: 4.9 kha</t>
    </r>
  </si>
  <si>
    <r>
      <t>·</t>
    </r>
    <r>
      <rPr>
        <sz val="9"/>
        <color rgb="FF000000"/>
        <rFont val="Roboto Light"/>
      </rPr>
      <t xml:space="preserve"> Logging: 520 kha</t>
    </r>
  </si>
  <si>
    <r>
      <t>·</t>
    </r>
    <r>
      <rPr>
        <sz val="9"/>
        <color rgb="FF000000"/>
        <rFont val="Roboto Light"/>
      </rPr>
      <t xml:space="preserve"> Permanent Agriculture: 250 kha</t>
    </r>
  </si>
  <si>
    <r>
      <t>·</t>
    </r>
    <r>
      <rPr>
        <sz val="9"/>
        <color rgb="FF000000"/>
        <rFont val="Roboto Light"/>
      </rPr>
      <t xml:space="preserve"> Wildfire: 120 kha</t>
    </r>
  </si>
  <si>
    <r>
      <t>·</t>
    </r>
    <r>
      <rPr>
        <sz val="9"/>
        <color rgb="FF000000"/>
        <rFont val="Roboto Light"/>
      </rPr>
      <t xml:space="preserve"> Settlement &amp; Infrastructure: 5.8 kha</t>
    </r>
  </si>
  <si>
    <r>
      <t>·</t>
    </r>
    <r>
      <rPr>
        <sz val="9"/>
        <color rgb="FF000000"/>
        <rFont val="Roboto Light"/>
      </rPr>
      <t xml:space="preserve"> Shifting Cultivation: 850 kha</t>
    </r>
  </si>
  <si>
    <r>
      <t>·</t>
    </r>
    <r>
      <rPr>
        <sz val="9"/>
        <color rgb="FF000000"/>
        <rFont val="Roboto Light"/>
      </rPr>
      <t xml:space="preserve"> Other Natural Disturbances: 170 kha</t>
    </r>
  </si>
  <si>
    <r>
      <t>·</t>
    </r>
    <r>
      <rPr>
        <sz val="9"/>
        <color theme="1"/>
        <rFont val="Roboto Light"/>
      </rPr>
      <t xml:space="preserve"> Hard Commodities: 310 ha</t>
    </r>
  </si>
  <si>
    <r>
      <t>·</t>
    </r>
    <r>
      <rPr>
        <sz val="9"/>
        <color theme="1"/>
        <rFont val="Roboto Light"/>
      </rPr>
      <t xml:space="preserve"> Logging: 160 kha</t>
    </r>
  </si>
  <si>
    <r>
      <t>·</t>
    </r>
    <r>
      <rPr>
        <sz val="9"/>
        <color theme="1"/>
        <rFont val="Roboto Light"/>
      </rPr>
      <t xml:space="preserve"> Permanent Agriculture: 13 kha</t>
    </r>
  </si>
  <si>
    <r>
      <t>·</t>
    </r>
    <r>
      <rPr>
        <sz val="9"/>
        <color theme="1"/>
        <rFont val="Roboto Light"/>
      </rPr>
      <t xml:space="preserve"> Wildfire: 720 ha</t>
    </r>
  </si>
  <si>
    <r>
      <t>·</t>
    </r>
    <r>
      <rPr>
        <sz val="9"/>
        <color theme="1"/>
        <rFont val="Roboto Light"/>
      </rPr>
      <t xml:space="preserve"> Settlement &amp; Infrastructure: 2.0 kha</t>
    </r>
  </si>
  <si>
    <r>
      <t>·</t>
    </r>
    <r>
      <rPr>
        <sz val="9"/>
        <color theme="1"/>
        <rFont val="Roboto Light"/>
      </rPr>
      <t xml:space="preserve"> Shifting Cultivation: 50 kha</t>
    </r>
  </si>
  <si>
    <r>
      <t>·</t>
    </r>
    <r>
      <rPr>
        <sz val="9"/>
        <color theme="1"/>
        <rFont val="Roboto Light"/>
      </rPr>
      <t xml:space="preserve"> Other Natural Disturbances: 12 kha</t>
    </r>
  </si>
  <si>
    <r>
      <t>·</t>
    </r>
    <r>
      <rPr>
        <sz val="9"/>
        <color rgb="FF000000"/>
        <rFont val="Roboto Light"/>
      </rPr>
      <t xml:space="preserve"> Hard Commodities: 520 ha</t>
    </r>
  </si>
  <si>
    <r>
      <t>·</t>
    </r>
    <r>
      <rPr>
        <sz val="9"/>
        <color rgb="FF000000"/>
        <rFont val="Roboto Light"/>
      </rPr>
      <t xml:space="preserve"> Logging: 500 ha</t>
    </r>
  </si>
  <si>
    <r>
      <t>·</t>
    </r>
    <r>
      <rPr>
        <sz val="9"/>
        <color rgb="FF000000"/>
        <rFont val="Roboto Light"/>
      </rPr>
      <t xml:space="preserve"> Permanent Agriculture: 29 kha</t>
    </r>
  </si>
  <si>
    <r>
      <t>·</t>
    </r>
    <r>
      <rPr>
        <sz val="9"/>
        <color rgb="FF000000"/>
        <rFont val="Roboto Light"/>
      </rPr>
      <t xml:space="preserve"> Wildfire: 680 ha</t>
    </r>
  </si>
  <si>
    <r>
      <t>·</t>
    </r>
    <r>
      <rPr>
        <sz val="9"/>
        <color rgb="FF000000"/>
        <rFont val="Roboto Light"/>
      </rPr>
      <t xml:space="preserve"> Settlement &amp; Infrastructure: 390 ha</t>
    </r>
  </si>
  <si>
    <r>
      <t>·</t>
    </r>
    <r>
      <rPr>
        <sz val="9"/>
        <color rgb="FF000000"/>
        <rFont val="Roboto Light"/>
      </rPr>
      <t xml:space="preserve"> Shifting Cultivation: 1.3 kha</t>
    </r>
  </si>
  <si>
    <r>
      <t>·</t>
    </r>
    <r>
      <rPr>
        <sz val="9"/>
        <color rgb="FF000000"/>
        <rFont val="Roboto Light"/>
      </rPr>
      <t xml:space="preserve"> Other Natural Disturbances: 850 ha</t>
    </r>
  </si>
  <si>
    <r>
      <t>·</t>
    </r>
    <r>
      <rPr>
        <sz val="9"/>
        <color theme="1"/>
        <rFont val="Roboto Light"/>
      </rPr>
      <t xml:space="preserve"> Permanent Agriculture: 2.3 kha</t>
    </r>
  </si>
  <si>
    <r>
      <t>·</t>
    </r>
    <r>
      <rPr>
        <sz val="9"/>
        <color theme="1"/>
        <rFont val="Roboto Light"/>
      </rPr>
      <t xml:space="preserve"> Logging: 4.4 kha</t>
    </r>
  </si>
  <si>
    <r>
      <t>·</t>
    </r>
    <r>
      <rPr>
        <sz val="9"/>
        <color theme="1"/>
        <rFont val="Roboto Light"/>
      </rPr>
      <t xml:space="preserve"> Settlement &amp; Infrastructure: 230 ha</t>
    </r>
  </si>
  <si>
    <r>
      <t>·</t>
    </r>
    <r>
      <rPr>
        <sz val="9"/>
        <color theme="1"/>
        <rFont val="Roboto Light"/>
      </rPr>
      <t xml:space="preserve"> Wildfire: 1.0 kha</t>
    </r>
  </si>
  <si>
    <r>
      <t>·</t>
    </r>
    <r>
      <rPr>
        <sz val="9"/>
        <color theme="1"/>
        <rFont val="Roboto Light"/>
      </rPr>
      <t xml:space="preserve"> Other Natural Disturbances: 8.1 kha</t>
    </r>
  </si>
  <si>
    <r>
      <t>·</t>
    </r>
    <r>
      <rPr>
        <sz val="9"/>
        <color theme="1"/>
        <rFont val="Roboto Light"/>
      </rPr>
      <t xml:space="preserve"> Shifting Cultivation: 500 ha</t>
    </r>
  </si>
  <si>
    <r>
      <t>·</t>
    </r>
    <r>
      <rPr>
        <sz val="9"/>
        <color rgb="FF000000"/>
        <rFont val="Roboto Light"/>
      </rPr>
      <t xml:space="preserve"> Other Natural Disturbances: 69 ha</t>
    </r>
  </si>
  <si>
    <r>
      <t>·</t>
    </r>
    <r>
      <rPr>
        <sz val="9"/>
        <color rgb="FF000000"/>
        <rFont val="Roboto Light"/>
      </rPr>
      <t xml:space="preserve"> Hard Commodities: 44 ha</t>
    </r>
  </si>
  <si>
    <r>
      <t>·</t>
    </r>
    <r>
      <rPr>
        <sz val="9"/>
        <color rgb="FF000000"/>
        <rFont val="Roboto Light"/>
      </rPr>
      <t xml:space="preserve"> Logging: 200 ha</t>
    </r>
  </si>
  <si>
    <r>
      <t>·</t>
    </r>
    <r>
      <rPr>
        <sz val="9"/>
        <color rgb="FF000000"/>
        <rFont val="Roboto Light"/>
      </rPr>
      <t xml:space="preserve"> Permanent Agriculture: 77 ha</t>
    </r>
  </si>
  <si>
    <r>
      <t>·</t>
    </r>
    <r>
      <rPr>
        <sz val="9"/>
        <color rgb="FF000000"/>
        <rFont val="Roboto Light"/>
      </rPr>
      <t xml:space="preserve"> Shifting Cultivation: 87 ha</t>
    </r>
  </si>
  <si>
    <r>
      <t>·</t>
    </r>
    <r>
      <rPr>
        <sz val="9"/>
        <color rgb="FF000000"/>
        <rFont val="Roboto Light"/>
      </rPr>
      <t xml:space="preserve"> Settlement &amp; Infrastructure: 61 ha</t>
    </r>
  </si>
  <si>
    <r>
      <t>·</t>
    </r>
    <r>
      <rPr>
        <sz val="9"/>
        <color rgb="FF000000"/>
        <rFont val="Roboto Light"/>
      </rPr>
      <t xml:space="preserve"> Other Natural Disturbances: 230 ha</t>
    </r>
  </si>
  <si>
    <t xml:space="preserve">Annex 8: Forest cover, deforestation rates and drivers </t>
  </si>
  <si>
    <r>
      <t>Cook Islands</t>
    </r>
    <r>
      <rPr>
        <b/>
        <sz val="9"/>
        <color rgb="FFFF0000"/>
        <rFont val="Roboto Light"/>
      </rPr>
      <t>*</t>
    </r>
  </si>
  <si>
    <r>
      <t>Niue</t>
    </r>
    <r>
      <rPr>
        <b/>
        <sz val="9"/>
        <color rgb="FFFF0000"/>
        <rFont val="Roboto Light"/>
      </rPr>
      <t>*</t>
    </r>
  </si>
  <si>
    <t>Protected Areas 
(% of total area)</t>
  </si>
  <si>
    <t>HDI Rank</t>
  </si>
  <si>
    <t>F.S. of Micronesia</t>
  </si>
  <si>
    <t>St. Lucia</t>
  </si>
  <si>
    <t>São Tomé and Príncipe</t>
  </si>
  <si>
    <r>
      <rPr>
        <i/>
        <sz val="8"/>
        <color theme="1"/>
        <rFont val="Roboto Light"/>
      </rPr>
      <t>World Economic Forum (2025). Global Gender Gap Report 2025. https://www.weforum.org/publications/gender-gap-report-2025/</t>
    </r>
    <r>
      <rPr>
        <b/>
        <sz val="8"/>
        <color theme="1"/>
        <rFont val="Roboto Light"/>
      </rPr>
      <t xml:space="preserve">  </t>
    </r>
  </si>
  <si>
    <r>
      <t xml:space="preserve">Access to Electricity 
</t>
    </r>
    <r>
      <rPr>
        <sz val="9"/>
        <color rgb="FF000000"/>
        <rFont val="Roboto Light"/>
      </rPr>
      <t>(% of population)</t>
    </r>
  </si>
  <si>
    <r>
      <t xml:space="preserve">Urban 
</t>
    </r>
    <r>
      <rPr>
        <sz val="9"/>
        <color rgb="FF000000"/>
        <rFont val="Roboto Light"/>
      </rPr>
      <t>(% of population)</t>
    </r>
  </si>
  <si>
    <r>
      <t xml:space="preserve">Rural 
</t>
    </r>
    <r>
      <rPr>
        <sz val="9"/>
        <color rgb="FF000000"/>
        <rFont val="Roboto Light"/>
      </rPr>
      <t>(% of population)</t>
    </r>
  </si>
  <si>
    <r>
      <t xml:space="preserve">Access to Clean Cooking 
</t>
    </r>
    <r>
      <rPr>
        <sz val="9"/>
        <color rgb="FF000000"/>
        <rFont val="Roboto Light"/>
      </rPr>
      <t>(% of the population)</t>
    </r>
  </si>
  <si>
    <r>
      <t xml:space="preserve">Renewable Energy Consumption 
</t>
    </r>
    <r>
      <rPr>
        <sz val="9"/>
        <color rgb="FF000000"/>
        <rFont val="Roboto Light"/>
      </rPr>
      <t>(% of total consumption)</t>
    </r>
  </si>
  <si>
    <r>
      <t xml:space="preserve">Renewable 
</t>
    </r>
    <r>
      <rPr>
        <sz val="9"/>
        <color rgb="FF000000"/>
        <rFont val="Roboto Light"/>
      </rPr>
      <t>(%)</t>
    </r>
  </si>
  <si>
    <r>
      <t xml:space="preserve">Non-Renewable  
</t>
    </r>
    <r>
      <rPr>
        <sz val="9"/>
        <color rgb="FF000000"/>
        <rFont val="Roboto Light"/>
      </rPr>
      <t>(%)</t>
    </r>
  </si>
  <si>
    <r>
      <t xml:space="preserve">Electricity produced from Oil 
</t>
    </r>
    <r>
      <rPr>
        <sz val="9"/>
        <color rgb="FF000000"/>
        <rFont val="Roboto Light"/>
      </rPr>
      <t>(%)</t>
    </r>
  </si>
  <si>
    <t>World Bank (n.d). Electricity production from oil sources (% of total).https://data.worldbank.org/indicator/EG.ELC.PETR.ZS</t>
  </si>
  <si>
    <r>
      <t xml:space="preserve">Gross Debt 
</t>
    </r>
    <r>
      <rPr>
        <sz val="9"/>
        <color rgb="FF000000"/>
        <rFont val="Roboto Light"/>
      </rPr>
      <t>(% of GDP)</t>
    </r>
    <r>
      <rPr>
        <b/>
        <sz val="9"/>
        <color rgb="FFFF0000"/>
        <rFont val="Roboto Light"/>
      </rPr>
      <t>*</t>
    </r>
  </si>
  <si>
    <r>
      <t xml:space="preserve"> Net ODA 
</t>
    </r>
    <r>
      <rPr>
        <sz val="9"/>
        <color rgb="FF000000"/>
        <rFont val="Roboto Light"/>
      </rPr>
      <t>(% of GNI)</t>
    </r>
  </si>
  <si>
    <r>
      <t xml:space="preserve">Personal Remittances Received 
</t>
    </r>
    <r>
      <rPr>
        <sz val="9"/>
        <color rgb="FF000000"/>
        <rFont val="Roboto Light"/>
      </rPr>
      <t>(% of GDP)</t>
    </r>
  </si>
  <si>
    <t>World Bank (2023). Net ODA received (% of GNI). https://data.worldbank.org/indicator/DT.ODA.ODAT.GN.ZS OECD (2025). 
DAC List of ODA Recipients | Effective for reporting on 2025 flows. https://webfs.oecd.org/oda/DAClists/DAC%20List%20of%20Aid%20Recipients%20-%202025%20flows.pdf</t>
  </si>
  <si>
    <t>This data has been collected from secondary sources in the development of the report and will not be updated. Please refer to the original data sources for updated information.</t>
  </si>
  <si>
    <r>
      <t xml:space="preserve">This Excel document contains the data and their associated sources referred to in the </t>
    </r>
    <r>
      <rPr>
        <b/>
        <i/>
        <sz val="10"/>
        <color rgb="FF007DBD"/>
        <rFont val="Roboto Light"/>
      </rPr>
      <t>Global Land Outlook Small Island Developing States Thematic Report</t>
    </r>
    <r>
      <rPr>
        <sz val="10"/>
        <color theme="1"/>
        <rFont val="Roboto Light"/>
      </rPr>
      <t>.</t>
    </r>
  </si>
  <si>
    <t xml:space="preserve">https://www.unccd.int/resources/global-land-outlook/glo-regional-reports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</si>
</sst>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
    <numFmt numFmtId="165" formatCode="#,###,##0.000"/>
    <numFmt numFmtId="166" formatCode="0.000"/>
    <numFmt numFmtId="167" formatCode="0.0%"/>
    <numFmt numFmtId="168" formatCode="0.0"/>
    <numFmt numFmtId="169" formatCode="#,##0.0;\-#,##0.0"/>
    <numFmt numFmtId="170" formatCode="_(* #,##0_);_(* \(#,##0\);_(* &quot;-&quot;??_);_(@_)"/>
  </numFmts>
  <fonts count="56" x14ac:knownFonts="1">
    <font>
      <sz val="11"/>
      <color theme="1"/>
      <name val="Aptos Narrow"/>
      <family val="2"/>
      <scheme val="minor"/>
    </font>
    <font>
      <sz val="11"/>
      <color theme="1"/>
      <name val="Aptos Narrow"/>
      <family val="2"/>
      <scheme val="minor"/>
    </font>
    <font>
      <sz val="10"/>
      <name val="Arial"/>
      <family val="2"/>
    </font>
    <font>
      <sz val="10"/>
      <color theme="1"/>
      <name val="Aptos Narrow"/>
      <family val="2"/>
      <scheme val="minor"/>
    </font>
    <font>
      <b/>
      <sz val="8"/>
      <color theme="0" tint="-0.499984740745262"/>
      <name val="Aptos Display"/>
      <family val="2"/>
      <scheme val="major"/>
    </font>
    <font>
      <sz val="8"/>
      <name val="Aptos Narrow"/>
      <family val="2"/>
      <scheme val="minor"/>
    </font>
    <font>
      <sz val="11"/>
      <color theme="1"/>
      <name val="Roboto Light"/>
    </font>
    <font>
      <b/>
      <sz val="9"/>
      <color theme="1"/>
      <name val="Roboto Light"/>
    </font>
    <font>
      <sz val="10"/>
      <color theme="1"/>
      <name val="Roboto Light"/>
    </font>
    <font>
      <sz val="7"/>
      <color theme="1"/>
      <name val="Roboto Light"/>
    </font>
    <font>
      <u/>
      <sz val="11"/>
      <color theme="10"/>
      <name val="Aptos Narrow"/>
      <family val="2"/>
      <scheme val="minor"/>
    </font>
    <font>
      <sz val="9"/>
      <color theme="9" tint="-0.499984740745262"/>
      <name val="Roboto"/>
    </font>
    <font>
      <u/>
      <sz val="10"/>
      <color theme="1"/>
      <name val="Roboto Light"/>
    </font>
    <font>
      <b/>
      <i/>
      <sz val="10"/>
      <color rgb="FF007DBD"/>
      <name val="Roboto Light"/>
    </font>
    <font>
      <sz val="11"/>
      <color rgb="FF007DBD"/>
      <name val="Roboto Medium"/>
    </font>
    <font>
      <b/>
      <sz val="7"/>
      <color rgb="FF007DBD"/>
      <name val="Roboto Light"/>
    </font>
    <font>
      <sz val="7"/>
      <color rgb="FF007DBD"/>
      <name val="Roboto Light"/>
    </font>
    <font>
      <i/>
      <sz val="9"/>
      <color theme="1"/>
      <name val="Roboto Light"/>
    </font>
    <font>
      <sz val="9"/>
      <color theme="1"/>
      <name val="Roboto Light"/>
    </font>
    <font>
      <b/>
      <sz val="9"/>
      <name val="Roboto Light"/>
    </font>
    <font>
      <b/>
      <sz val="9"/>
      <color indexed="9"/>
      <name val="Roboto Light"/>
    </font>
    <font>
      <sz val="9"/>
      <name val="Roboto Light"/>
    </font>
    <font>
      <b/>
      <sz val="11"/>
      <color theme="0"/>
      <name val="Roboto Medium"/>
    </font>
    <font>
      <b/>
      <sz val="9"/>
      <color rgb="FF000000"/>
      <name val="Roboto Light"/>
    </font>
    <font>
      <b/>
      <vertAlign val="superscript"/>
      <sz val="9"/>
      <color rgb="FF000000"/>
      <name val="Roboto Light"/>
    </font>
    <font>
      <i/>
      <sz val="8"/>
      <color rgb="FF000000"/>
      <name val="Roboto Light"/>
    </font>
    <font>
      <sz val="9"/>
      <color rgb="FF000000"/>
      <name val="Roboto Light"/>
    </font>
    <font>
      <i/>
      <sz val="7"/>
      <color theme="1"/>
      <name val="Roboto Light"/>
    </font>
    <font>
      <i/>
      <sz val="8"/>
      <color theme="1"/>
      <name val="Roboto Light"/>
    </font>
    <font>
      <b/>
      <sz val="11"/>
      <color theme="1"/>
      <name val="Roboto Light"/>
    </font>
    <font>
      <i/>
      <sz val="9"/>
      <color rgb="FFFF0000"/>
      <name val="Roboto Light"/>
    </font>
    <font>
      <b/>
      <sz val="7"/>
      <color theme="1"/>
      <name val="Roboto Light"/>
    </font>
    <font>
      <b/>
      <i/>
      <sz val="7"/>
      <color theme="1"/>
      <name val="Roboto Light"/>
    </font>
    <font>
      <b/>
      <sz val="10"/>
      <color theme="1"/>
      <name val="Roboto Light"/>
    </font>
    <font>
      <b/>
      <sz val="9"/>
      <color theme="6" tint="0.39997558519241921"/>
      <name val="Roboto Light"/>
    </font>
    <font>
      <b/>
      <sz val="9"/>
      <color theme="2" tint="-0.749992370372631"/>
      <name val="Roboto Light"/>
    </font>
    <font>
      <b/>
      <sz val="9"/>
      <color theme="8" tint="-0.249977111117893"/>
      <name val="Roboto Light"/>
    </font>
    <font>
      <b/>
      <sz val="7"/>
      <color rgb="FFFF0000"/>
      <name val="Roboto Light"/>
    </font>
    <font>
      <i/>
      <sz val="8"/>
      <color rgb="FFFF0000"/>
      <name val="Roboto Light"/>
    </font>
    <font>
      <b/>
      <sz val="11"/>
      <color rgb="FFFF0000"/>
      <name val="Roboto Light"/>
    </font>
    <font>
      <b/>
      <sz val="6"/>
      <color theme="1"/>
      <name val="Roboto Light"/>
    </font>
    <font>
      <b/>
      <sz val="9"/>
      <color rgb="FFFF0000"/>
      <name val="Roboto Light"/>
    </font>
    <font>
      <sz val="6"/>
      <color theme="1"/>
      <name val="Roboto Light"/>
    </font>
    <font>
      <i/>
      <sz val="7"/>
      <color rgb="FF000000"/>
      <name val="Roboto Light"/>
    </font>
    <font>
      <sz val="9"/>
      <color rgb="FFFF9999"/>
      <name val="Roboto Light"/>
    </font>
    <font>
      <sz val="9"/>
      <color rgb="FF47D459"/>
      <name val="Roboto Light"/>
    </font>
    <font>
      <sz val="9"/>
      <color rgb="FFFFC000"/>
      <name val="Roboto Light"/>
    </font>
    <font>
      <sz val="9"/>
      <color rgb="FF996633"/>
      <name val="Roboto Light"/>
    </font>
    <font>
      <sz val="9"/>
      <color rgb="FFD86DCB"/>
      <name val="Roboto Light"/>
    </font>
    <font>
      <sz val="9"/>
      <color rgb="FFF0EA00"/>
      <name val="Roboto Light"/>
    </font>
    <font>
      <sz val="9"/>
      <color rgb="FF215E99"/>
      <name val="Roboto Light"/>
    </font>
    <font>
      <b/>
      <sz val="9"/>
      <color theme="0"/>
      <name val="Roboto Medium"/>
    </font>
    <font>
      <b/>
      <sz val="9"/>
      <color theme="0"/>
      <name val="Roboto Light"/>
    </font>
    <font>
      <b/>
      <sz val="12"/>
      <color theme="0"/>
      <name val="Roboto Medium"/>
    </font>
    <font>
      <b/>
      <sz val="8"/>
      <color theme="1"/>
      <name val="Roboto Light"/>
    </font>
    <font>
      <i/>
      <u/>
      <sz val="8"/>
      <color theme="1"/>
      <name val="Roboto Light"/>
    </font>
  </fonts>
  <fills count="10">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rgb="FFE8E8E8"/>
        <bgColor indexed="64"/>
      </patternFill>
    </fill>
    <fill>
      <patternFill patternType="solid">
        <fgColor rgb="FF007DBD"/>
        <bgColor indexed="64"/>
      </patternFill>
    </fill>
    <fill>
      <patternFill patternType="solid">
        <fgColor rgb="FF7FD1EE"/>
        <bgColor indexed="64"/>
      </patternFill>
    </fill>
    <fill>
      <patternFill patternType="solid">
        <fgColor rgb="FF8BC04D"/>
        <bgColor indexed="64"/>
      </patternFill>
    </fill>
    <fill>
      <patternFill patternType="solid">
        <fgColor rgb="FFF59E33"/>
        <bgColor indexed="64"/>
      </patternFill>
    </fill>
    <fill>
      <patternFill patternType="solid">
        <fgColor rgb="FF92D050"/>
        <bgColor indexed="64"/>
      </patternFill>
    </fill>
  </fills>
  <borders count="27">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xf numFmtId="0" fontId="10" fillId="0" borderId="0" applyNumberFormat="0" applyFill="0" applyBorder="0" applyAlignment="0" applyProtection="0"/>
  </cellStyleXfs>
  <cellXfs count="355">
    <xf numFmtId="0" fontId="0" fillId="0" borderId="0" xfId="0"/>
    <xf numFmtId="0" fontId="3" fillId="0" borderId="0" xfId="0" applyFont="1"/>
    <xf numFmtId="0" fontId="4" fillId="0" borderId="0" xfId="0" applyFont="1" applyAlignment="1">
      <alignment horizontal="left" vertical="center" wrapText="1"/>
    </xf>
    <xf numFmtId="0" fontId="6" fillId="0" borderId="0" xfId="0" applyFont="1"/>
    <xf numFmtId="0" fontId="8" fillId="0" borderId="0" xfId="0" applyFont="1"/>
    <xf numFmtId="0" fontId="9" fillId="0" borderId="0" xfId="0" applyFont="1" applyAlignment="1">
      <alignment wrapText="1"/>
    </xf>
    <xf numFmtId="0" fontId="6" fillId="0" borderId="0" xfId="0" applyFont="1" applyAlignment="1">
      <alignment wrapText="1"/>
    </xf>
    <xf numFmtId="0" fontId="12" fillId="0" borderId="0" xfId="4" applyFont="1"/>
    <xf numFmtId="0" fontId="11" fillId="0" borderId="0" xfId="0" applyFont="1" applyAlignment="1">
      <alignment horizontal="left"/>
    </xf>
    <xf numFmtId="0" fontId="14" fillId="0" borderId="0" xfId="0" applyFont="1"/>
    <xf numFmtId="0" fontId="17" fillId="0" borderId="0" xfId="0" applyFont="1"/>
    <xf numFmtId="0" fontId="18" fillId="0" borderId="0" xfId="0" applyFont="1"/>
    <xf numFmtId="0" fontId="19" fillId="0" borderId="0" xfId="0" applyFont="1" applyAlignment="1">
      <alignment horizontal="center" wrapText="1"/>
    </xf>
    <xf numFmtId="0" fontId="19" fillId="3" borderId="0" xfId="0" applyFont="1" applyFill="1" applyAlignment="1">
      <alignment horizontal="center" vertical="center"/>
    </xf>
    <xf numFmtId="0" fontId="19" fillId="3" borderId="0" xfId="0" applyFont="1" applyFill="1" applyAlignment="1">
      <alignment horizontal="center" wrapText="1"/>
    </xf>
    <xf numFmtId="0" fontId="18" fillId="3" borderId="0" xfId="0" applyFont="1" applyFill="1"/>
    <xf numFmtId="0" fontId="21" fillId="0" borderId="0" xfId="0" applyFont="1"/>
    <xf numFmtId="0" fontId="21" fillId="0" borderId="0" xfId="0" applyFont="1" applyAlignment="1">
      <alignment horizontal="center"/>
    </xf>
    <xf numFmtId="0" fontId="20" fillId="5" borderId="0" xfId="3" applyFont="1" applyFill="1" applyAlignment="1">
      <alignment vertical="center"/>
    </xf>
    <xf numFmtId="0" fontId="20" fillId="5" borderId="0" xfId="0" applyFont="1" applyFill="1" applyAlignment="1">
      <alignment vertical="center"/>
    </xf>
    <xf numFmtId="0" fontId="23" fillId="2" borderId="0" xfId="0" applyFont="1" applyFill="1" applyAlignment="1">
      <alignment vertical="center" wrapText="1"/>
    </xf>
    <xf numFmtId="0" fontId="25" fillId="2" borderId="0" xfId="0" applyFont="1" applyFill="1" applyAlignment="1">
      <alignment vertical="center" wrapText="1"/>
    </xf>
    <xf numFmtId="0" fontId="23" fillId="0" borderId="0" xfId="0" applyFont="1" applyAlignment="1">
      <alignment vertical="center" wrapText="1"/>
    </xf>
    <xf numFmtId="3" fontId="26" fillId="0" borderId="0" xfId="0" applyNumberFormat="1" applyFont="1" applyAlignment="1">
      <alignment vertical="center" wrapText="1"/>
    </xf>
    <xf numFmtId="0" fontId="26" fillId="0" borderId="0" xfId="0" applyFont="1" applyAlignment="1">
      <alignment vertical="center" wrapText="1"/>
    </xf>
    <xf numFmtId="0" fontId="26" fillId="0" borderId="0" xfId="0" applyFont="1" applyAlignment="1">
      <alignment horizontal="center" vertical="center" wrapText="1"/>
    </xf>
    <xf numFmtId="167" fontId="18" fillId="0" borderId="0" xfId="2" applyNumberFormat="1" applyFont="1"/>
    <xf numFmtId="0" fontId="7" fillId="0" borderId="0" xfId="0" applyFont="1" applyAlignment="1">
      <alignment vertical="center" wrapText="1"/>
    </xf>
    <xf numFmtId="3" fontId="18" fillId="0" borderId="0" xfId="0" applyNumberFormat="1" applyFont="1" applyAlignment="1">
      <alignment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3" borderId="0" xfId="0" applyFont="1" applyFill="1" applyAlignment="1">
      <alignment horizontal="center"/>
    </xf>
    <xf numFmtId="0" fontId="7" fillId="3" borderId="0" xfId="0" applyFont="1" applyFill="1" applyAlignment="1">
      <alignment horizontal="left"/>
    </xf>
    <xf numFmtId="3" fontId="18" fillId="3" borderId="18" xfId="0" applyNumberFormat="1" applyFont="1" applyFill="1" applyBorder="1"/>
    <xf numFmtId="0" fontId="17" fillId="3" borderId="0" xfId="0" applyFont="1" applyFill="1" applyAlignment="1">
      <alignment horizontal="center" wrapText="1"/>
    </xf>
    <xf numFmtId="3" fontId="17" fillId="3" borderId="0" xfId="0" applyNumberFormat="1" applyFont="1" applyFill="1"/>
    <xf numFmtId="167" fontId="17" fillId="3" borderId="0" xfId="2" applyNumberFormat="1" applyFont="1" applyFill="1"/>
    <xf numFmtId="0" fontId="28" fillId="0" borderId="0" xfId="0" applyFont="1" applyAlignment="1">
      <alignment horizontal="right" wrapText="1"/>
    </xf>
    <xf numFmtId="0" fontId="29" fillId="0" borderId="0" xfId="0" applyFont="1"/>
    <xf numFmtId="0" fontId="30" fillId="0" borderId="0" xfId="0" applyFont="1"/>
    <xf numFmtId="0" fontId="7" fillId="3" borderId="0" xfId="0" applyFont="1" applyFill="1"/>
    <xf numFmtId="0" fontId="7" fillId="3" borderId="0" xfId="0" applyFont="1" applyFill="1" applyAlignment="1">
      <alignment horizontal="center"/>
    </xf>
    <xf numFmtId="0" fontId="7" fillId="0" borderId="0" xfId="0" applyFont="1"/>
    <xf numFmtId="2" fontId="26" fillId="0" borderId="0" xfId="0" applyNumberFormat="1" applyFont="1" applyAlignment="1">
      <alignment vertical="center" wrapText="1"/>
    </xf>
    <xf numFmtId="2" fontId="18" fillId="0" borderId="0" xfId="0" applyNumberFormat="1" applyFont="1" applyAlignment="1">
      <alignment vertical="center" wrapText="1"/>
    </xf>
    <xf numFmtId="2" fontId="18" fillId="0" borderId="0" xfId="0" applyNumberFormat="1" applyFont="1"/>
    <xf numFmtId="0" fontId="29" fillId="3" borderId="0" xfId="0" applyFont="1" applyFill="1"/>
    <xf numFmtId="0" fontId="31" fillId="3" borderId="0" xfId="0" applyFont="1" applyFill="1" applyAlignment="1">
      <alignment horizontal="center" wrapText="1"/>
    </xf>
    <xf numFmtId="0" fontId="33" fillId="0" borderId="0" xfId="0" applyFont="1" applyAlignment="1">
      <alignment vertical="center" wrapText="1"/>
    </xf>
    <xf numFmtId="0" fontId="34" fillId="3" borderId="0" xfId="0" applyFont="1" applyFill="1" applyAlignment="1">
      <alignment vertical="center" wrapText="1"/>
    </xf>
    <xf numFmtId="9" fontId="18" fillId="3" borderId="0" xfId="2" applyFont="1" applyFill="1" applyBorder="1"/>
    <xf numFmtId="9" fontId="26" fillId="3" borderId="0" xfId="0" applyNumberFormat="1" applyFont="1" applyFill="1" applyAlignment="1">
      <alignment vertical="center" wrapText="1"/>
    </xf>
    <xf numFmtId="0" fontId="35" fillId="3" borderId="0" xfId="0" applyFont="1" applyFill="1" applyAlignment="1">
      <alignment vertical="center" wrapText="1"/>
    </xf>
    <xf numFmtId="10" fontId="26" fillId="3" borderId="0" xfId="0" applyNumberFormat="1" applyFont="1" applyFill="1" applyAlignment="1">
      <alignment vertical="center" wrapText="1"/>
    </xf>
    <xf numFmtId="0" fontId="36" fillId="3" borderId="0" xfId="0" applyFont="1" applyFill="1" applyAlignment="1">
      <alignment vertical="center" wrapText="1"/>
    </xf>
    <xf numFmtId="0" fontId="26" fillId="3" borderId="0" xfId="0" applyFont="1" applyFill="1" applyAlignment="1">
      <alignment vertical="center" wrapText="1"/>
    </xf>
    <xf numFmtId="0" fontId="18" fillId="3" borderId="8" xfId="0" applyFont="1" applyFill="1" applyBorder="1"/>
    <xf numFmtId="0" fontId="18" fillId="3" borderId="0" xfId="0" applyFont="1" applyFill="1" applyAlignment="1">
      <alignment vertical="center" wrapText="1"/>
    </xf>
    <xf numFmtId="0" fontId="6" fillId="3" borderId="0" xfId="0" applyFont="1" applyFill="1"/>
    <xf numFmtId="9" fontId="18" fillId="3" borderId="0" xfId="2" applyFont="1" applyFill="1" applyBorder="1" applyAlignment="1">
      <alignment wrapText="1"/>
    </xf>
    <xf numFmtId="9" fontId="18" fillId="3" borderId="0" xfId="2" applyFont="1" applyFill="1"/>
    <xf numFmtId="0" fontId="38" fillId="0" borderId="0" xfId="0" applyFont="1"/>
    <xf numFmtId="0" fontId="31" fillId="0" borderId="0" xfId="0" applyFont="1" applyAlignment="1">
      <alignment horizontal="center" wrapText="1"/>
    </xf>
    <xf numFmtId="0" fontId="26" fillId="3" borderId="0" xfId="0" applyFont="1" applyFill="1" applyAlignment="1">
      <alignment vertical="center"/>
    </xf>
    <xf numFmtId="10" fontId="18" fillId="3" borderId="0" xfId="2" applyNumberFormat="1" applyFont="1" applyFill="1" applyBorder="1"/>
    <xf numFmtId="169" fontId="18" fillId="3" borderId="0" xfId="0" applyNumberFormat="1" applyFont="1" applyFill="1" applyAlignment="1">
      <alignment horizontal="right"/>
    </xf>
    <xf numFmtId="37" fontId="18" fillId="3" borderId="0" xfId="0" applyNumberFormat="1" applyFont="1" applyFill="1" applyAlignment="1">
      <alignment horizontal="right"/>
    </xf>
    <xf numFmtId="37" fontId="18" fillId="3" borderId="0" xfId="0" applyNumberFormat="1" applyFont="1" applyFill="1"/>
    <xf numFmtId="37" fontId="21" fillId="3" borderId="0" xfId="0" applyNumberFormat="1" applyFont="1" applyFill="1" applyAlignment="1">
      <alignment horizontal="right"/>
    </xf>
    <xf numFmtId="10" fontId="18" fillId="3" borderId="0" xfId="0" applyNumberFormat="1" applyFont="1" applyFill="1"/>
    <xf numFmtId="9" fontId="18" fillId="3" borderId="0" xfId="0" applyNumberFormat="1" applyFont="1" applyFill="1"/>
    <xf numFmtId="37" fontId="18" fillId="3" borderId="8" xfId="0" applyNumberFormat="1" applyFont="1" applyFill="1" applyBorder="1"/>
    <xf numFmtId="3" fontId="6" fillId="0" borderId="0" xfId="0" applyNumberFormat="1" applyFont="1"/>
    <xf numFmtId="10" fontId="6" fillId="0" borderId="0" xfId="0" applyNumberFormat="1" applyFont="1"/>
    <xf numFmtId="0" fontId="6" fillId="0" borderId="0" xfId="0" applyFont="1" applyAlignment="1">
      <alignment horizontal="center"/>
    </xf>
    <xf numFmtId="0" fontId="7" fillId="3" borderId="10" xfId="0" applyFont="1" applyFill="1" applyBorder="1" applyAlignment="1">
      <alignment wrapText="1"/>
    </xf>
    <xf numFmtId="0" fontId="7" fillId="3" borderId="12" xfId="0" applyFont="1" applyFill="1" applyBorder="1" applyAlignment="1">
      <alignment wrapText="1"/>
    </xf>
    <xf numFmtId="0" fontId="7" fillId="3" borderId="5" xfId="0" applyFont="1" applyFill="1" applyBorder="1"/>
    <xf numFmtId="0" fontId="7" fillId="3" borderId="10" xfId="0" applyFont="1" applyFill="1" applyBorder="1"/>
    <xf numFmtId="0" fontId="7" fillId="3" borderId="2" xfId="0" applyFont="1" applyFill="1" applyBorder="1"/>
    <xf numFmtId="0" fontId="18" fillId="3" borderId="10" xfId="0" applyFont="1" applyFill="1" applyBorder="1"/>
    <xf numFmtId="0" fontId="18" fillId="3" borderId="12" xfId="0" applyFont="1" applyFill="1" applyBorder="1"/>
    <xf numFmtId="0" fontId="18" fillId="0" borderId="0" xfId="0" applyFont="1" applyAlignment="1">
      <alignment horizontal="right"/>
    </xf>
    <xf numFmtId="0" fontId="18" fillId="0" borderId="0" xfId="0" applyFont="1" applyAlignment="1">
      <alignment horizontal="right" wrapText="1"/>
    </xf>
    <xf numFmtId="0" fontId="18" fillId="0" borderId="5" xfId="0" applyFont="1" applyBorder="1"/>
    <xf numFmtId="0" fontId="18" fillId="3" borderId="0" xfId="0" applyFont="1" applyFill="1" applyAlignment="1">
      <alignment horizontal="right"/>
    </xf>
    <xf numFmtId="0" fontId="18" fillId="3" borderId="12" xfId="0" applyFont="1" applyFill="1" applyBorder="1" applyAlignment="1">
      <alignment horizontal="right"/>
    </xf>
    <xf numFmtId="0" fontId="18" fillId="0" borderId="0" xfId="0" applyFont="1" applyAlignment="1">
      <alignment horizontal="center"/>
    </xf>
    <xf numFmtId="0" fontId="18" fillId="3" borderId="10" xfId="0" applyFont="1" applyFill="1" applyBorder="1" applyAlignment="1">
      <alignment horizontal="right"/>
    </xf>
    <xf numFmtId="0" fontId="18" fillId="3" borderId="5" xfId="0" applyFont="1" applyFill="1" applyBorder="1" applyAlignment="1">
      <alignment horizontal="right"/>
    </xf>
    <xf numFmtId="0" fontId="18" fillId="3" borderId="4" xfId="0" applyFont="1" applyFill="1" applyBorder="1" applyAlignment="1">
      <alignment horizontal="right"/>
    </xf>
    <xf numFmtId="0" fontId="18" fillId="0" borderId="0" xfId="0" applyFont="1" applyAlignment="1">
      <alignment wrapText="1"/>
    </xf>
    <xf numFmtId="0" fontId="6" fillId="0" borderId="5" xfId="0" applyFont="1" applyBorder="1" applyAlignment="1">
      <alignment horizontal="center"/>
    </xf>
    <xf numFmtId="0" fontId="18" fillId="3" borderId="5" xfId="0" applyFont="1" applyFill="1" applyBorder="1"/>
    <xf numFmtId="0" fontId="18" fillId="3" borderId="4" xfId="0" applyFont="1" applyFill="1" applyBorder="1"/>
    <xf numFmtId="0" fontId="42" fillId="0" borderId="0" xfId="0" applyFont="1" applyAlignment="1">
      <alignment wrapText="1"/>
    </xf>
    <xf numFmtId="0" fontId="26" fillId="3" borderId="4" xfId="0" applyFont="1" applyFill="1" applyBorder="1"/>
    <xf numFmtId="0" fontId="26" fillId="3" borderId="10" xfId="0" applyFont="1" applyFill="1" applyBorder="1"/>
    <xf numFmtId="0" fontId="26" fillId="0" borderId="0" xfId="0" applyFont="1"/>
    <xf numFmtId="0" fontId="6" fillId="3" borderId="10" xfId="0" applyFont="1" applyFill="1" applyBorder="1" applyAlignment="1">
      <alignment horizontal="center"/>
    </xf>
    <xf numFmtId="0" fontId="26" fillId="3" borderId="12" xfId="0" applyFont="1" applyFill="1" applyBorder="1"/>
    <xf numFmtId="0" fontId="18" fillId="0" borderId="5" xfId="0" applyFont="1" applyBorder="1" applyAlignment="1">
      <alignment horizontal="right"/>
    </xf>
    <xf numFmtId="0" fontId="18" fillId="3" borderId="11" xfId="0" applyFont="1" applyFill="1" applyBorder="1"/>
    <xf numFmtId="0" fontId="18" fillId="3" borderId="15" xfId="0" applyFont="1" applyFill="1" applyBorder="1"/>
    <xf numFmtId="0" fontId="18" fillId="0" borderId="16" xfId="0" applyFont="1" applyBorder="1"/>
    <xf numFmtId="0" fontId="18" fillId="0" borderId="16" xfId="0" applyFont="1" applyBorder="1" applyAlignment="1">
      <alignment wrapText="1"/>
    </xf>
    <xf numFmtId="0" fontId="6" fillId="0" borderId="7" xfId="0" applyFont="1" applyBorder="1" applyAlignment="1">
      <alignment horizontal="center"/>
    </xf>
    <xf numFmtId="0" fontId="18" fillId="3" borderId="11" xfId="0" applyFont="1" applyFill="1" applyBorder="1" applyAlignment="1">
      <alignment horizontal="right"/>
    </xf>
    <xf numFmtId="0" fontId="18" fillId="3" borderId="15" xfId="0" applyFont="1" applyFill="1" applyBorder="1" applyAlignment="1">
      <alignment horizontal="right"/>
    </xf>
    <xf numFmtId="0" fontId="18" fillId="0" borderId="16" xfId="0" applyFont="1" applyBorder="1" applyAlignment="1">
      <alignment horizontal="right"/>
    </xf>
    <xf numFmtId="0" fontId="18" fillId="0" borderId="7" xfId="0" applyFont="1" applyBorder="1" applyAlignment="1">
      <alignment horizontal="right"/>
    </xf>
    <xf numFmtId="0" fontId="18" fillId="3" borderId="16" xfId="0" applyFont="1" applyFill="1" applyBorder="1" applyAlignment="1">
      <alignment horizontal="right"/>
    </xf>
    <xf numFmtId="0" fontId="18" fillId="3" borderId="7" xfId="0" applyFont="1" applyFill="1" applyBorder="1" applyAlignment="1">
      <alignment horizontal="right"/>
    </xf>
    <xf numFmtId="0" fontId="18" fillId="3" borderId="6" xfId="0" applyFont="1" applyFill="1" applyBorder="1" applyAlignment="1">
      <alignment horizontal="right"/>
    </xf>
    <xf numFmtId="0" fontId="22" fillId="5" borderId="0" xfId="0" applyFont="1" applyFill="1" applyAlignment="1">
      <alignment vertical="center"/>
    </xf>
    <xf numFmtId="0" fontId="23" fillId="2" borderId="17" xfId="0" applyFont="1" applyFill="1" applyBorder="1" applyAlignment="1">
      <alignment vertical="center" wrapText="1"/>
    </xf>
    <xf numFmtId="0" fontId="23" fillId="2" borderId="23" xfId="0" applyFont="1" applyFill="1" applyBorder="1" applyAlignment="1">
      <alignment vertical="center" wrapText="1"/>
    </xf>
    <xf numFmtId="0" fontId="23" fillId="0" borderId="17" xfId="0" applyFont="1" applyBorder="1" applyAlignment="1">
      <alignment vertical="center" wrapText="1"/>
    </xf>
    <xf numFmtId="0" fontId="18" fillId="0" borderId="17" xfId="0" applyFont="1" applyBorder="1"/>
    <xf numFmtId="170" fontId="18" fillId="0" borderId="17" xfId="1" applyNumberFormat="1" applyFont="1" applyFill="1" applyBorder="1"/>
    <xf numFmtId="2" fontId="18" fillId="0" borderId="17" xfId="0" applyNumberFormat="1" applyFont="1" applyBorder="1"/>
    <xf numFmtId="170" fontId="18" fillId="0" borderId="17" xfId="1" applyNumberFormat="1" applyFont="1" applyFill="1" applyBorder="1" applyAlignment="1">
      <alignment horizontal="right"/>
    </xf>
    <xf numFmtId="0" fontId="7" fillId="0" borderId="17" xfId="0" applyFont="1" applyBorder="1" applyAlignment="1">
      <alignment vertical="center" wrapText="1"/>
    </xf>
    <xf numFmtId="170" fontId="26" fillId="0" borderId="0" xfId="1" applyNumberFormat="1" applyFont="1"/>
    <xf numFmtId="170" fontId="18" fillId="0" borderId="0" xfId="1" applyNumberFormat="1" applyFont="1"/>
    <xf numFmtId="0" fontId="6" fillId="0" borderId="0" xfId="0" applyFont="1" applyAlignment="1">
      <alignment horizontal="left"/>
    </xf>
    <xf numFmtId="0" fontId="27" fillId="0" borderId="0" xfId="0" applyFont="1" applyAlignment="1">
      <alignment wrapText="1"/>
    </xf>
    <xf numFmtId="0" fontId="23" fillId="2" borderId="9" xfId="0" applyFont="1" applyFill="1" applyBorder="1" applyAlignment="1">
      <alignment horizontal="center" vertical="center" wrapText="1"/>
    </xf>
    <xf numFmtId="0" fontId="6" fillId="2" borderId="16" xfId="0" applyFont="1" applyFill="1" applyBorder="1" applyAlignment="1">
      <alignment vertical="center" wrapText="1"/>
    </xf>
    <xf numFmtId="0" fontId="26" fillId="2" borderId="16" xfId="0" applyFont="1" applyFill="1" applyBorder="1" applyAlignment="1">
      <alignment vertical="top" wrapText="1"/>
    </xf>
    <xf numFmtId="0" fontId="26" fillId="0" borderId="16" xfId="0" applyFont="1" applyBorder="1" applyAlignment="1">
      <alignment vertical="top" wrapText="1"/>
    </xf>
    <xf numFmtId="0" fontId="7" fillId="0" borderId="9" xfId="0" applyFont="1" applyBorder="1" applyAlignment="1">
      <alignment horizontal="center" vertical="center" wrapText="1"/>
    </xf>
    <xf numFmtId="0" fontId="23" fillId="2" borderId="0" xfId="0" applyFont="1" applyFill="1" applyAlignment="1">
      <alignment horizontal="center" vertical="center" wrapText="1"/>
    </xf>
    <xf numFmtId="0" fontId="7" fillId="3" borderId="17" xfId="0" applyFont="1" applyFill="1" applyBorder="1" applyAlignment="1">
      <alignment vertical="center"/>
    </xf>
    <xf numFmtId="0" fontId="18" fillId="0" borderId="17" xfId="0" applyFont="1" applyBorder="1" applyAlignment="1">
      <alignment horizontal="left" vertical="center"/>
    </xf>
    <xf numFmtId="0" fontId="18" fillId="0" borderId="17" xfId="0" applyFont="1" applyBorder="1" applyAlignment="1">
      <alignment horizontal="left" vertical="center" wrapText="1"/>
    </xf>
    <xf numFmtId="0" fontId="18" fillId="0" borderId="17" xfId="0" applyFont="1" applyBorder="1" applyAlignment="1">
      <alignment horizontal="right" vertical="center"/>
    </xf>
    <xf numFmtId="3" fontId="18" fillId="0" borderId="17" xfId="0" applyNumberFormat="1" applyFont="1" applyBorder="1" applyAlignment="1">
      <alignment horizontal="right" vertical="center"/>
    </xf>
    <xf numFmtId="0" fontId="7" fillId="0" borderId="1" xfId="0" applyFont="1" applyBorder="1" applyAlignment="1">
      <alignment vertical="center" wrapText="1"/>
    </xf>
    <xf numFmtId="0" fontId="7" fillId="3" borderId="0" xfId="0" applyFont="1" applyFill="1" applyAlignment="1">
      <alignment vertical="center" wrapText="1"/>
    </xf>
    <xf numFmtId="167" fontId="18" fillId="3" borderId="0" xfId="2" applyNumberFormat="1" applyFont="1" applyFill="1"/>
    <xf numFmtId="0" fontId="43" fillId="2" borderId="0" xfId="0" applyFont="1" applyFill="1" applyAlignment="1">
      <alignment vertical="center" wrapText="1"/>
    </xf>
    <xf numFmtId="168" fontId="18" fillId="0" borderId="0" xfId="0" applyNumberFormat="1" applyFont="1"/>
    <xf numFmtId="168" fontId="18" fillId="3" borderId="0" xfId="0" applyNumberFormat="1" applyFont="1" applyFill="1"/>
    <xf numFmtId="0" fontId="18" fillId="6" borderId="0" xfId="0" applyFont="1" applyFill="1"/>
    <xf numFmtId="164" fontId="21" fillId="6" borderId="0" xfId="0" applyNumberFormat="1" applyFont="1" applyFill="1" applyAlignment="1">
      <alignment horizontal="center"/>
    </xf>
    <xf numFmtId="0" fontId="21" fillId="6" borderId="0" xfId="0" applyFont="1" applyFill="1"/>
    <xf numFmtId="165" fontId="21" fillId="6" borderId="0" xfId="0" applyNumberFormat="1" applyFont="1" applyFill="1" applyAlignment="1">
      <alignment horizontal="center"/>
    </xf>
    <xf numFmtId="166" fontId="21" fillId="6" borderId="0" xfId="0" applyNumberFormat="1" applyFont="1" applyFill="1" applyAlignment="1">
      <alignment horizontal="right"/>
    </xf>
    <xf numFmtId="0" fontId="23" fillId="6" borderId="0" xfId="0" applyFont="1" applyFill="1" applyAlignment="1">
      <alignment horizontal="center" vertical="center" textRotation="90" wrapText="1"/>
    </xf>
    <xf numFmtId="3" fontId="18" fillId="6" borderId="8" xfId="0" applyNumberFormat="1" applyFont="1" applyFill="1" applyBorder="1" applyAlignment="1">
      <alignment vertical="center" wrapText="1"/>
    </xf>
    <xf numFmtId="3" fontId="18" fillId="6" borderId="0" xfId="0" applyNumberFormat="1" applyFont="1" applyFill="1" applyAlignment="1">
      <alignment vertical="center" wrapText="1"/>
    </xf>
    <xf numFmtId="0" fontId="18" fillId="6" borderId="0" xfId="0" applyFont="1" applyFill="1" applyAlignment="1">
      <alignment horizontal="center" vertical="center" wrapText="1"/>
    </xf>
    <xf numFmtId="2" fontId="18" fillId="6" borderId="8" xfId="0" applyNumberFormat="1" applyFont="1" applyFill="1" applyBorder="1"/>
    <xf numFmtId="0" fontId="7" fillId="6" borderId="0" xfId="0" applyFont="1" applyFill="1"/>
    <xf numFmtId="168" fontId="18" fillId="6" borderId="0" xfId="0" applyNumberFormat="1" applyFont="1" applyFill="1"/>
    <xf numFmtId="0" fontId="18" fillId="7" borderId="0" xfId="0" applyFont="1" applyFill="1"/>
    <xf numFmtId="164" fontId="21" fillId="7" borderId="0" xfId="0" applyNumberFormat="1" applyFont="1" applyFill="1" applyAlignment="1">
      <alignment horizontal="center"/>
    </xf>
    <xf numFmtId="0" fontId="21" fillId="7" borderId="0" xfId="0" applyFont="1" applyFill="1"/>
    <xf numFmtId="165" fontId="21" fillId="7" borderId="0" xfId="0" applyNumberFormat="1" applyFont="1" applyFill="1" applyAlignment="1">
      <alignment horizontal="center"/>
    </xf>
    <xf numFmtId="166" fontId="21" fillId="7" borderId="0" xfId="0" applyNumberFormat="1" applyFont="1" applyFill="1" applyAlignment="1">
      <alignment horizontal="right"/>
    </xf>
    <xf numFmtId="0" fontId="23" fillId="7" borderId="0" xfId="0" applyFont="1" applyFill="1" applyAlignment="1">
      <alignment horizontal="center" vertical="center" textRotation="90" wrapText="1"/>
    </xf>
    <xf numFmtId="0" fontId="23" fillId="7" borderId="0" xfId="0" applyFont="1" applyFill="1" applyAlignment="1">
      <alignment vertical="center" wrapText="1"/>
    </xf>
    <xf numFmtId="3" fontId="26" fillId="7" borderId="8" xfId="0" applyNumberFormat="1" applyFont="1" applyFill="1" applyBorder="1" applyAlignment="1">
      <alignment vertical="center" wrapText="1"/>
    </xf>
    <xf numFmtId="3" fontId="26" fillId="7" borderId="0" xfId="0" applyNumberFormat="1" applyFont="1" applyFill="1" applyAlignment="1">
      <alignment vertical="center" wrapText="1"/>
    </xf>
    <xf numFmtId="0" fontId="26" fillId="7" borderId="0" xfId="0" applyFont="1" applyFill="1" applyAlignment="1">
      <alignment horizontal="center" vertical="center" wrapText="1"/>
    </xf>
    <xf numFmtId="0" fontId="18" fillId="7" borderId="8" xfId="0" applyFont="1" applyFill="1" applyBorder="1"/>
    <xf numFmtId="168" fontId="18" fillId="7" borderId="0" xfId="0" applyNumberFormat="1" applyFont="1" applyFill="1"/>
    <xf numFmtId="0" fontId="18" fillId="8" borderId="0" xfId="0" applyFont="1" applyFill="1"/>
    <xf numFmtId="164" fontId="21" fillId="8" borderId="0" xfId="0" applyNumberFormat="1" applyFont="1" applyFill="1" applyAlignment="1">
      <alignment horizontal="center"/>
    </xf>
    <xf numFmtId="0" fontId="21" fillId="8" borderId="0" xfId="0" applyFont="1" applyFill="1"/>
    <xf numFmtId="165" fontId="21" fillId="8" borderId="0" xfId="0" applyNumberFormat="1" applyFont="1" applyFill="1" applyAlignment="1">
      <alignment horizontal="center"/>
    </xf>
    <xf numFmtId="166" fontId="18" fillId="8" borderId="0" xfId="0" applyNumberFormat="1" applyFont="1" applyFill="1"/>
    <xf numFmtId="0" fontId="23" fillId="8" borderId="0" xfId="0" applyFont="1" applyFill="1" applyAlignment="1">
      <alignment horizontal="center" vertical="center" textRotation="90" wrapText="1"/>
    </xf>
    <xf numFmtId="0" fontId="7" fillId="8" borderId="0" xfId="0" applyFont="1" applyFill="1" applyAlignment="1">
      <alignment vertical="center" wrapText="1"/>
    </xf>
    <xf numFmtId="3" fontId="18" fillId="8" borderId="8" xfId="0" applyNumberFormat="1" applyFont="1" applyFill="1" applyBorder="1" applyAlignment="1">
      <alignment vertical="center" wrapText="1"/>
    </xf>
    <xf numFmtId="3" fontId="18" fillId="8" borderId="0" xfId="0" applyNumberFormat="1" applyFont="1" applyFill="1" applyAlignment="1">
      <alignment vertical="center" wrapText="1"/>
    </xf>
    <xf numFmtId="0" fontId="18" fillId="8" borderId="0" xfId="0" applyFont="1" applyFill="1" applyAlignment="1">
      <alignment horizontal="center" vertical="center" wrapText="1"/>
    </xf>
    <xf numFmtId="2" fontId="18" fillId="8" borderId="8" xfId="0" applyNumberFormat="1" applyFont="1" applyFill="1" applyBorder="1"/>
    <xf numFmtId="2" fontId="18" fillId="8" borderId="0" xfId="0" applyNumberFormat="1" applyFont="1" applyFill="1"/>
    <xf numFmtId="168" fontId="18" fillId="8" borderId="0" xfId="0" applyNumberFormat="1" applyFont="1" applyFill="1"/>
    <xf numFmtId="0" fontId="51" fillId="7" borderId="0" xfId="0" applyFont="1" applyFill="1" applyAlignment="1">
      <alignment horizontal="center" vertical="center" textRotation="90" wrapText="1"/>
    </xf>
    <xf numFmtId="0" fontId="51" fillId="8" borderId="0" xfId="0" applyFont="1" applyFill="1" applyAlignment="1">
      <alignment horizontal="center" vertical="center" textRotation="90" wrapText="1"/>
    </xf>
    <xf numFmtId="0" fontId="52" fillId="7" borderId="0" xfId="0" applyFont="1" applyFill="1" applyAlignment="1">
      <alignment vertical="center" wrapText="1"/>
    </xf>
    <xf numFmtId="0" fontId="52" fillId="8" borderId="0" xfId="0" applyFont="1" applyFill="1" applyAlignment="1">
      <alignment vertical="center" wrapText="1"/>
    </xf>
    <xf numFmtId="0" fontId="52" fillId="6" borderId="0" xfId="0" applyFont="1" applyFill="1" applyAlignment="1">
      <alignment vertical="center" wrapText="1"/>
    </xf>
    <xf numFmtId="0" fontId="28" fillId="0" borderId="0" xfId="0" applyFont="1"/>
    <xf numFmtId="0" fontId="25" fillId="2" borderId="17" xfId="0" applyFont="1" applyFill="1" applyBorder="1" applyAlignment="1">
      <alignment vertical="center" wrapText="1"/>
    </xf>
    <xf numFmtId="0" fontId="54" fillId="0" borderId="0" xfId="0" applyFont="1"/>
    <xf numFmtId="0" fontId="23" fillId="2" borderId="24" xfId="0" applyFont="1" applyFill="1" applyBorder="1" applyAlignment="1">
      <alignment vertical="center" wrapText="1"/>
    </xf>
    <xf numFmtId="0" fontId="23" fillId="2" borderId="12" xfId="0" applyFont="1" applyFill="1" applyBorder="1" applyAlignment="1">
      <alignment vertical="center" wrapText="1"/>
    </xf>
    <xf numFmtId="0" fontId="18" fillId="0" borderId="24" xfId="0" applyFont="1" applyBorder="1"/>
    <xf numFmtId="0" fontId="18" fillId="0" borderId="12" xfId="0" applyFont="1" applyBorder="1"/>
    <xf numFmtId="0" fontId="18" fillId="0" borderId="25" xfId="0" applyFont="1" applyBorder="1"/>
    <xf numFmtId="0" fontId="18" fillId="0" borderId="26" xfId="0" applyFont="1" applyBorder="1"/>
    <xf numFmtId="0" fontId="51" fillId="7" borderId="0" xfId="0" applyFont="1" applyFill="1" applyAlignment="1">
      <alignment horizontal="center" vertical="center" textRotation="90" wrapText="1"/>
    </xf>
    <xf numFmtId="0" fontId="51" fillId="8" borderId="0" xfId="0" applyFont="1" applyFill="1" applyAlignment="1">
      <alignment horizontal="center" vertical="center" textRotation="90" wrapText="1"/>
    </xf>
    <xf numFmtId="0" fontId="51" fillId="6" borderId="0" xfId="0" applyFont="1" applyFill="1" applyAlignment="1">
      <alignment horizontal="center" vertical="center" textRotation="90" wrapText="1"/>
    </xf>
    <xf numFmtId="0" fontId="7" fillId="0" borderId="0" xfId="0" applyFont="1" applyAlignment="1">
      <alignment horizontal="center"/>
    </xf>
    <xf numFmtId="0" fontId="8" fillId="0" borderId="0" xfId="0" applyFont="1" applyAlignment="1">
      <alignment horizontal="left" vertical="top" wrapText="1"/>
    </xf>
    <xf numFmtId="0" fontId="9" fillId="0" borderId="0" xfId="0" applyFont="1" applyAlignment="1">
      <alignment horizontal="left" wrapText="1"/>
    </xf>
    <xf numFmtId="0" fontId="8" fillId="0" borderId="0" xfId="0" applyFont="1" applyAlignment="1">
      <alignment horizontal="left" wrapText="1"/>
    </xf>
    <xf numFmtId="0" fontId="55" fillId="0" borderId="0" xfId="4" applyFont="1" applyAlignment="1">
      <alignment horizontal="left" wrapText="1"/>
    </xf>
    <xf numFmtId="0" fontId="28" fillId="0" borderId="0" xfId="0" applyFont="1" applyAlignment="1">
      <alignment horizontal="left" wrapText="1"/>
    </xf>
    <xf numFmtId="0" fontId="19" fillId="3" borderId="0" xfId="0" applyFont="1" applyFill="1" applyAlignment="1">
      <alignment horizontal="center" vertical="center" wrapText="1"/>
    </xf>
    <xf numFmtId="0" fontId="7" fillId="3" borderId="0" xfId="0" applyFont="1" applyFill="1" applyAlignment="1">
      <alignment horizontal="center" vertical="center" wrapText="1"/>
    </xf>
    <xf numFmtId="0" fontId="22" fillId="5" borderId="0" xfId="0" applyFont="1" applyFill="1" applyAlignment="1">
      <alignment horizontal="left" vertical="center"/>
    </xf>
    <xf numFmtId="0" fontId="23" fillId="2" borderId="0" xfId="0" applyFont="1" applyFill="1" applyAlignment="1">
      <alignment horizontal="left" vertical="center" wrapText="1"/>
    </xf>
    <xf numFmtId="0" fontId="25" fillId="2" borderId="0" xfId="0" applyFont="1" applyFill="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horizontal="left" wrapText="1"/>
    </xf>
    <xf numFmtId="0" fontId="38" fillId="0" borderId="0" xfId="0" applyFont="1" applyAlignment="1">
      <alignment horizontal="left" vertical="center" wrapText="1"/>
    </xf>
    <xf numFmtId="0" fontId="7" fillId="8" borderId="0" xfId="0" applyFont="1" applyFill="1" applyAlignment="1">
      <alignment horizontal="left" vertical="center" wrapText="1"/>
    </xf>
    <xf numFmtId="0" fontId="52" fillId="6" borderId="0" xfId="0" applyFont="1" applyFill="1" applyAlignment="1">
      <alignment horizontal="left" vertical="center" wrapText="1"/>
    </xf>
    <xf numFmtId="0" fontId="52" fillId="7" borderId="0" xfId="0" applyFont="1" applyFill="1" applyAlignment="1">
      <alignment horizontal="left" vertical="center" wrapText="1"/>
    </xf>
    <xf numFmtId="0" fontId="38" fillId="0" borderId="0" xfId="0" applyFont="1" applyAlignment="1">
      <alignment vertical="center" wrapText="1"/>
    </xf>
    <xf numFmtId="0" fontId="7" fillId="3" borderId="14" xfId="0" applyFont="1" applyFill="1" applyBorder="1" applyAlignment="1">
      <alignment horizontal="center" wrapText="1"/>
    </xf>
    <xf numFmtId="0" fontId="7" fillId="3" borderId="3" xfId="0" applyFont="1" applyFill="1" applyBorder="1" applyAlignment="1">
      <alignment horizontal="center"/>
    </xf>
    <xf numFmtId="0" fontId="7" fillId="3" borderId="9" xfId="0" applyFont="1" applyFill="1" applyBorder="1" applyAlignment="1">
      <alignment horizontal="center"/>
    </xf>
    <xf numFmtId="0" fontId="7" fillId="3" borderId="14" xfId="0" applyFont="1" applyFill="1" applyBorder="1" applyAlignment="1">
      <alignment horizontal="center"/>
    </xf>
    <xf numFmtId="0" fontId="7" fillId="3" borderId="9" xfId="0" applyFont="1" applyFill="1" applyBorder="1" applyAlignment="1">
      <alignment horizontal="center" wrapText="1"/>
    </xf>
    <xf numFmtId="0" fontId="7" fillId="3" borderId="13" xfId="0" applyFont="1" applyFill="1" applyBorder="1" applyAlignment="1">
      <alignment horizontal="center"/>
    </xf>
    <xf numFmtId="0" fontId="51" fillId="7" borderId="17" xfId="0" applyFont="1" applyFill="1" applyBorder="1" applyAlignment="1">
      <alignment horizontal="center" vertical="center" textRotation="90" wrapText="1"/>
    </xf>
    <xf numFmtId="0" fontId="51" fillId="8" borderId="17" xfId="0" applyFont="1" applyFill="1" applyBorder="1" applyAlignment="1">
      <alignment horizontal="center" vertical="center" textRotation="90" wrapText="1"/>
    </xf>
    <xf numFmtId="0" fontId="51" fillId="6" borderId="17" xfId="0" applyFont="1" applyFill="1" applyBorder="1" applyAlignment="1">
      <alignment horizontal="center" vertical="center" textRotation="90" wrapText="1"/>
    </xf>
    <xf numFmtId="0" fontId="25" fillId="2" borderId="22" xfId="0" applyFont="1" applyFill="1" applyBorder="1" applyAlignment="1">
      <alignment horizontal="left" vertical="center" wrapText="1"/>
    </xf>
    <xf numFmtId="0" fontId="25" fillId="2" borderId="18" xfId="0" applyFont="1" applyFill="1" applyBorder="1" applyAlignment="1">
      <alignment horizontal="left" vertical="center" wrapText="1"/>
    </xf>
    <xf numFmtId="0" fontId="28" fillId="0" borderId="0" xfId="0" applyFont="1" applyAlignment="1">
      <alignment horizontal="left"/>
    </xf>
    <xf numFmtId="0" fontId="18" fillId="0" borderId="14" xfId="0" applyFont="1" applyBorder="1" applyAlignment="1">
      <alignment horizontal="left" vertical="center" wrapText="1"/>
    </xf>
    <xf numFmtId="0" fontId="18" fillId="0" borderId="3" xfId="0" applyFont="1" applyBorder="1" applyAlignment="1">
      <alignment horizontal="left" vertical="center" wrapText="1"/>
    </xf>
    <xf numFmtId="0" fontId="18" fillId="0" borderId="16" xfId="0" applyFont="1" applyBorder="1" applyAlignment="1">
      <alignment horizontal="left" vertical="center" wrapText="1"/>
    </xf>
    <xf numFmtId="0" fontId="18" fillId="0" borderId="7" xfId="0" applyFont="1" applyBorder="1" applyAlignment="1">
      <alignment horizontal="left"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26" fillId="2" borderId="14" xfId="0" applyFont="1" applyFill="1" applyBorder="1" applyAlignment="1">
      <alignment horizontal="left" vertical="center" wrapText="1"/>
    </xf>
    <xf numFmtId="0" fontId="26" fillId="2" borderId="3" xfId="0" applyFont="1" applyFill="1" applyBorder="1" applyAlignment="1">
      <alignment horizontal="left" vertical="center" wrapText="1"/>
    </xf>
    <xf numFmtId="0" fontId="26" fillId="2" borderId="0" xfId="0" applyFont="1" applyFill="1" applyAlignment="1">
      <alignment horizontal="left" vertical="center" wrapText="1"/>
    </xf>
    <xf numFmtId="0" fontId="26" fillId="2" borderId="5" xfId="0" applyFont="1" applyFill="1" applyBorder="1" applyAlignment="1">
      <alignment horizontal="left" vertical="center" wrapText="1"/>
    </xf>
    <xf numFmtId="0" fontId="23" fillId="2" borderId="0" xfId="0" applyFont="1" applyFill="1" applyAlignment="1">
      <alignment horizontal="center" vertical="center" wrapText="1"/>
    </xf>
    <xf numFmtId="0" fontId="23" fillId="2" borderId="16" xfId="0" applyFont="1" applyFill="1" applyBorder="1" applyAlignment="1">
      <alignment horizontal="center" vertical="center" wrapText="1"/>
    </xf>
    <xf numFmtId="0" fontId="23" fillId="2" borderId="0" xfId="0" applyFont="1" applyFill="1" applyAlignment="1">
      <alignment vertical="center" wrapText="1"/>
    </xf>
    <xf numFmtId="0" fontId="23" fillId="2" borderId="5" xfId="0" applyFont="1" applyFill="1" applyBorder="1" applyAlignment="1">
      <alignment vertical="center" wrapText="1"/>
    </xf>
    <xf numFmtId="0" fontId="44" fillId="2" borderId="0" xfId="0" applyFont="1" applyFill="1" applyAlignment="1">
      <alignment horizontal="left" vertical="center" wrapText="1"/>
    </xf>
    <xf numFmtId="0" fontId="46" fillId="2" borderId="0" xfId="0" applyFont="1" applyFill="1" applyAlignment="1">
      <alignment horizontal="left" vertical="center" wrapText="1"/>
    </xf>
    <xf numFmtId="0" fontId="48" fillId="2" borderId="16" xfId="0" applyFont="1" applyFill="1" applyBorder="1" applyAlignment="1">
      <alignment horizontal="left" vertical="center" wrapText="1"/>
    </xf>
    <xf numFmtId="0" fontId="45" fillId="2" borderId="5" xfId="0" applyFont="1" applyFill="1" applyBorder="1" applyAlignment="1">
      <alignment horizontal="left" vertical="center" wrapText="1"/>
    </xf>
    <xf numFmtId="0" fontId="49" fillId="2" borderId="5" xfId="0" applyFont="1" applyFill="1" applyBorder="1" applyAlignment="1">
      <alignment horizontal="left" vertical="center" wrapText="1"/>
    </xf>
    <xf numFmtId="0" fontId="50" fillId="2" borderId="16" xfId="0" applyFont="1" applyFill="1" applyBorder="1" applyAlignment="1">
      <alignment horizontal="left" vertical="center" wrapText="1"/>
    </xf>
    <xf numFmtId="0" fontId="50" fillId="2" borderId="7" xfId="0" applyFont="1" applyFill="1" applyBorder="1" applyAlignment="1">
      <alignment horizontal="left" vertical="center" wrapText="1"/>
    </xf>
    <xf numFmtId="0" fontId="26" fillId="2" borderId="16" xfId="0" applyFont="1" applyFill="1" applyBorder="1" applyAlignment="1">
      <alignment horizontal="left" vertical="center" wrapText="1"/>
    </xf>
    <xf numFmtId="0" fontId="26" fillId="2" borderId="7" xfId="0" applyFont="1" applyFill="1" applyBorder="1" applyAlignment="1">
      <alignment horizontal="left" vertical="center" wrapText="1"/>
    </xf>
    <xf numFmtId="0" fontId="23" fillId="2" borderId="9"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50" fillId="2" borderId="0" xfId="0" applyFont="1" applyFill="1" applyAlignment="1">
      <alignment horizontal="left" vertical="center" wrapText="1"/>
    </xf>
    <xf numFmtId="0" fontId="50" fillId="2" borderId="5" xfId="0" applyFont="1" applyFill="1" applyBorder="1" applyAlignment="1">
      <alignment horizontal="left" vertical="center" wrapText="1"/>
    </xf>
    <xf numFmtId="0" fontId="7" fillId="0" borderId="10" xfId="0" applyFont="1" applyBorder="1" applyAlignment="1">
      <alignment horizontal="center" vertical="center" wrapText="1"/>
    </xf>
    <xf numFmtId="0" fontId="23" fillId="0" borderId="0" xfId="0" applyFont="1" applyAlignment="1">
      <alignment vertical="center" wrapText="1"/>
    </xf>
    <xf numFmtId="0" fontId="23" fillId="0" borderId="5" xfId="0" applyFont="1" applyBorder="1" applyAlignment="1">
      <alignment vertical="center" wrapText="1"/>
    </xf>
    <xf numFmtId="0" fontId="18" fillId="0" borderId="0" xfId="0" applyFont="1" applyAlignment="1">
      <alignment horizontal="left" vertical="center" wrapText="1"/>
    </xf>
    <xf numFmtId="0" fontId="18" fillId="0" borderId="5" xfId="0" applyFont="1" applyBorder="1" applyAlignment="1">
      <alignment horizontal="left" vertical="center" wrapText="1"/>
    </xf>
    <xf numFmtId="0" fontId="7" fillId="0" borderId="0" xfId="0" applyFont="1" applyAlignment="1">
      <alignment horizontal="center" vertical="center" wrapText="1"/>
    </xf>
    <xf numFmtId="0" fontId="7" fillId="0" borderId="16" xfId="0" applyFont="1" applyBorder="1" applyAlignment="1">
      <alignment horizontal="center" vertical="center" wrapText="1"/>
    </xf>
    <xf numFmtId="0" fontId="46" fillId="0" borderId="0" xfId="0" applyFont="1" applyAlignment="1">
      <alignment horizontal="left" vertical="center" wrapText="1"/>
    </xf>
    <xf numFmtId="0" fontId="48" fillId="0" borderId="0" xfId="0" applyFont="1" applyAlignment="1">
      <alignment horizontal="left" vertical="center" wrapText="1"/>
    </xf>
    <xf numFmtId="0" fontId="50" fillId="0" borderId="0" xfId="0" applyFont="1" applyAlignment="1">
      <alignment horizontal="left" vertical="center" wrapText="1"/>
    </xf>
    <xf numFmtId="0" fontId="45" fillId="0" borderId="5" xfId="0" applyFont="1" applyBorder="1" applyAlignment="1">
      <alignment horizontal="left" vertical="center" wrapText="1"/>
    </xf>
    <xf numFmtId="0" fontId="47" fillId="0" borderId="5" xfId="0" applyFont="1" applyBorder="1" applyAlignment="1">
      <alignment horizontal="left" vertical="center" wrapText="1"/>
    </xf>
    <xf numFmtId="0" fontId="49" fillId="0" borderId="5" xfId="0" applyFont="1" applyBorder="1" applyAlignment="1">
      <alignment horizontal="left" vertical="center" wrapText="1"/>
    </xf>
    <xf numFmtId="0" fontId="47" fillId="2" borderId="5" xfId="0" applyFont="1" applyFill="1" applyBorder="1" applyAlignment="1">
      <alignment horizontal="left" vertical="center" wrapText="1"/>
    </xf>
    <xf numFmtId="0" fontId="48" fillId="2" borderId="0" xfId="0" applyFont="1" applyFill="1" applyAlignment="1">
      <alignment horizontal="left" vertical="center" wrapText="1"/>
    </xf>
    <xf numFmtId="0" fontId="26" fillId="0" borderId="0" xfId="0" applyFont="1" applyAlignment="1">
      <alignment vertical="top" wrapText="1"/>
    </xf>
    <xf numFmtId="0" fontId="26" fillId="0" borderId="16" xfId="0" applyFont="1" applyBorder="1" applyAlignment="1">
      <alignment vertical="top" wrapText="1"/>
    </xf>
    <xf numFmtId="0" fontId="23" fillId="4" borderId="19" xfId="0" applyFont="1" applyFill="1" applyBorder="1" applyAlignment="1">
      <alignment vertical="center" wrapText="1"/>
    </xf>
    <xf numFmtId="0" fontId="23" fillId="4" borderId="20" xfId="0" applyFont="1" applyFill="1" applyBorder="1" applyAlignment="1">
      <alignment vertical="center" wrapText="1"/>
    </xf>
    <xf numFmtId="0" fontId="23" fillId="4" borderId="21" xfId="0" applyFont="1" applyFill="1" applyBorder="1" applyAlignment="1">
      <alignment vertical="center" wrapText="1"/>
    </xf>
    <xf numFmtId="0" fontId="50" fillId="0" borderId="16" xfId="0" applyFont="1" applyBorder="1" applyAlignment="1">
      <alignment horizontal="left" vertical="center" wrapText="1"/>
    </xf>
    <xf numFmtId="0" fontId="50" fillId="0" borderId="7" xfId="0" applyFont="1" applyBorder="1" applyAlignment="1">
      <alignment horizontal="left" vertical="center" wrapText="1"/>
    </xf>
    <xf numFmtId="0" fontId="26" fillId="0" borderId="16" xfId="0" applyFont="1" applyBorder="1" applyAlignment="1">
      <alignment horizontal="center" vertical="top" wrapText="1"/>
    </xf>
    <xf numFmtId="0" fontId="44" fillId="0" borderId="0" xfId="0" applyFont="1" applyAlignment="1">
      <alignment horizontal="left" vertical="center" wrapText="1"/>
    </xf>
    <xf numFmtId="0" fontId="45" fillId="0" borderId="0" xfId="0" applyFont="1" applyAlignment="1">
      <alignment horizontal="left" vertical="center" wrapText="1"/>
    </xf>
    <xf numFmtId="0" fontId="47" fillId="0" borderId="0" xfId="0" applyFont="1" applyAlignment="1">
      <alignment horizontal="left" vertical="center" wrapText="1"/>
    </xf>
    <xf numFmtId="0" fontId="53" fillId="6" borderId="19" xfId="0" applyFont="1" applyFill="1" applyBorder="1" applyAlignment="1">
      <alignment vertical="center" wrapText="1"/>
    </xf>
    <xf numFmtId="0" fontId="53" fillId="6" borderId="20" xfId="0" applyFont="1" applyFill="1" applyBorder="1" applyAlignment="1">
      <alignment vertical="center" wrapText="1"/>
    </xf>
    <xf numFmtId="0" fontId="53" fillId="6" borderId="21" xfId="0" applyFont="1" applyFill="1" applyBorder="1" applyAlignment="1">
      <alignment vertical="center" wrapText="1"/>
    </xf>
    <xf numFmtId="0" fontId="26" fillId="2" borderId="0" xfId="0" applyFont="1" applyFill="1" applyAlignment="1">
      <alignment vertical="top" wrapText="1"/>
    </xf>
    <xf numFmtId="0" fontId="26" fillId="2" borderId="16" xfId="0" applyFont="1" applyFill="1" applyBorder="1" applyAlignment="1">
      <alignment vertical="top" wrapText="1"/>
    </xf>
    <xf numFmtId="0" fontId="44" fillId="2" borderId="0" xfId="0" applyFont="1" applyFill="1" applyAlignment="1">
      <alignment vertical="center" wrapText="1"/>
    </xf>
    <xf numFmtId="0" fontId="46" fillId="2" borderId="0" xfId="0" applyFont="1" applyFill="1" applyAlignment="1">
      <alignment vertical="center" wrapText="1"/>
    </xf>
    <xf numFmtId="0" fontId="48" fillId="2" borderId="16" xfId="0" applyFont="1" applyFill="1" applyBorder="1" applyAlignment="1">
      <alignment vertical="center" wrapText="1"/>
    </xf>
    <xf numFmtId="0" fontId="45" fillId="2" borderId="0" xfId="0" applyFont="1" applyFill="1" applyAlignment="1">
      <alignment vertical="center" wrapText="1"/>
    </xf>
    <xf numFmtId="0" fontId="45" fillId="2" borderId="5" xfId="0" applyFont="1" applyFill="1" applyBorder="1" applyAlignment="1">
      <alignment vertical="center" wrapText="1"/>
    </xf>
    <xf numFmtId="0" fontId="47" fillId="2" borderId="0" xfId="0" applyFont="1" applyFill="1" applyAlignment="1">
      <alignment vertical="center" wrapText="1"/>
    </xf>
    <xf numFmtId="0" fontId="47" fillId="2" borderId="5" xfId="0" applyFont="1" applyFill="1" applyBorder="1" applyAlignment="1">
      <alignment vertical="center" wrapText="1"/>
    </xf>
    <xf numFmtId="0" fontId="50" fillId="2" borderId="16" xfId="0" applyFont="1" applyFill="1" applyBorder="1" applyAlignment="1">
      <alignment vertical="center" wrapText="1"/>
    </xf>
    <xf numFmtId="0" fontId="50" fillId="2" borderId="7" xfId="0" applyFont="1" applyFill="1" applyBorder="1" applyAlignment="1">
      <alignment vertical="center" wrapText="1"/>
    </xf>
    <xf numFmtId="0" fontId="49" fillId="0" borderId="0" xfId="0" applyFont="1" applyAlignment="1">
      <alignment horizontal="left" vertical="center" wrapText="1"/>
    </xf>
    <xf numFmtId="0" fontId="26" fillId="2" borderId="16" xfId="0" applyFont="1" applyFill="1" applyBorder="1" applyAlignment="1">
      <alignment horizontal="left" vertical="top" wrapText="1"/>
    </xf>
    <xf numFmtId="0" fontId="26" fillId="0" borderId="16" xfId="0" applyFont="1" applyBorder="1" applyAlignment="1">
      <alignment horizontal="left" vertical="top" wrapText="1"/>
    </xf>
    <xf numFmtId="0" fontId="26" fillId="2" borderId="14" xfId="0" applyFont="1" applyFill="1" applyBorder="1" applyAlignment="1">
      <alignment vertical="center" wrapText="1"/>
    </xf>
    <xf numFmtId="0" fontId="26" fillId="2" borderId="3" xfId="0" applyFont="1" applyFill="1" applyBorder="1" applyAlignment="1">
      <alignment vertical="center" wrapText="1"/>
    </xf>
    <xf numFmtId="0" fontId="26" fillId="2" borderId="0" xfId="0" applyFont="1" applyFill="1" applyAlignment="1">
      <alignment vertical="center" wrapText="1"/>
    </xf>
    <xf numFmtId="0" fontId="26" fillId="2" borderId="5" xfId="0" applyFont="1" applyFill="1" applyBorder="1" applyAlignment="1">
      <alignment vertical="center" wrapText="1"/>
    </xf>
    <xf numFmtId="0" fontId="48" fillId="2" borderId="0" xfId="0" applyFont="1" applyFill="1" applyAlignment="1">
      <alignment vertical="center" wrapText="1"/>
    </xf>
    <xf numFmtId="0" fontId="6" fillId="2" borderId="16" xfId="0" applyFont="1" applyFill="1" applyBorder="1" applyAlignment="1">
      <alignment vertical="center" wrapText="1"/>
    </xf>
    <xf numFmtId="0" fontId="49" fillId="2" borderId="0" xfId="0" applyFont="1" applyFill="1" applyAlignment="1">
      <alignment vertical="center" wrapText="1"/>
    </xf>
    <xf numFmtId="0" fontId="49" fillId="2" borderId="5" xfId="0" applyFont="1" applyFill="1" applyBorder="1" applyAlignment="1">
      <alignment vertical="center" wrapText="1"/>
    </xf>
    <xf numFmtId="0" fontId="26" fillId="0" borderId="14" xfId="0" applyFont="1" applyBorder="1" applyAlignment="1">
      <alignment vertical="center" wrapText="1"/>
    </xf>
    <xf numFmtId="0" fontId="26" fillId="0" borderId="3" xfId="0" applyFont="1" applyBorder="1" applyAlignment="1">
      <alignment vertical="center" wrapText="1"/>
    </xf>
    <xf numFmtId="0" fontId="26" fillId="0" borderId="0" xfId="0" applyFont="1" applyAlignment="1">
      <alignment vertical="center" wrapText="1"/>
    </xf>
    <xf numFmtId="0" fontId="26" fillId="0" borderId="5" xfId="0" applyFont="1" applyBorder="1" applyAlignment="1">
      <alignment vertical="center" wrapText="1"/>
    </xf>
    <xf numFmtId="0" fontId="50" fillId="0" borderId="5" xfId="0" applyFont="1" applyBorder="1" applyAlignment="1">
      <alignment horizontal="left" vertical="center" wrapText="1"/>
    </xf>
    <xf numFmtId="0" fontId="48" fillId="0" borderId="0" xfId="0" applyFont="1" applyAlignment="1">
      <alignment vertical="center" wrapText="1"/>
    </xf>
    <xf numFmtId="0" fontId="44" fillId="0" borderId="16" xfId="0" applyFont="1" applyBorder="1" applyAlignment="1">
      <alignment vertical="center" wrapText="1"/>
    </xf>
    <xf numFmtId="0" fontId="46" fillId="0" borderId="0" xfId="0" applyFont="1" applyAlignment="1">
      <alignment vertical="center" wrapText="1"/>
    </xf>
    <xf numFmtId="0" fontId="46" fillId="0" borderId="5" xfId="0" applyFont="1" applyBorder="1" applyAlignment="1">
      <alignment vertical="center" wrapText="1"/>
    </xf>
    <xf numFmtId="0" fontId="50" fillId="0" borderId="16" xfId="0" applyFont="1" applyBorder="1" applyAlignment="1">
      <alignment vertical="center" wrapText="1"/>
    </xf>
    <xf numFmtId="0" fontId="50" fillId="0" borderId="7" xfId="0" applyFont="1" applyBorder="1" applyAlignment="1">
      <alignment vertical="center" wrapText="1"/>
    </xf>
    <xf numFmtId="0" fontId="49" fillId="2" borderId="16" xfId="0" applyFont="1" applyFill="1" applyBorder="1" applyAlignment="1">
      <alignment vertical="center" wrapText="1"/>
    </xf>
    <xf numFmtId="0" fontId="49" fillId="2" borderId="7" xfId="0" applyFont="1" applyFill="1" applyBorder="1" applyAlignment="1">
      <alignment vertical="center" wrapText="1"/>
    </xf>
    <xf numFmtId="0" fontId="18" fillId="0" borderId="16" xfId="0" applyFont="1" applyBorder="1" applyAlignment="1">
      <alignment vertical="center" wrapText="1"/>
    </xf>
    <xf numFmtId="0" fontId="18" fillId="0" borderId="7" xfId="0" applyFont="1" applyBorder="1" applyAlignment="1">
      <alignment vertical="center" wrapText="1"/>
    </xf>
    <xf numFmtId="0" fontId="48" fillId="0" borderId="5" xfId="0" applyFont="1" applyBorder="1" applyAlignment="1">
      <alignment vertical="center" wrapText="1"/>
    </xf>
    <xf numFmtId="0" fontId="47" fillId="0" borderId="16" xfId="0" applyFont="1" applyBorder="1" applyAlignment="1">
      <alignment vertical="center" wrapText="1"/>
    </xf>
    <xf numFmtId="0" fontId="47" fillId="0" borderId="7" xfId="0" applyFont="1" applyBorder="1" applyAlignment="1">
      <alignment vertical="center" wrapText="1"/>
    </xf>
    <xf numFmtId="0" fontId="53" fillId="8" borderId="19" xfId="0" applyFont="1" applyFill="1" applyBorder="1" applyAlignment="1">
      <alignment vertical="center" wrapText="1"/>
    </xf>
    <xf numFmtId="0" fontId="53" fillId="8" borderId="20" xfId="0" applyFont="1" applyFill="1" applyBorder="1" applyAlignment="1">
      <alignment vertical="center" wrapText="1"/>
    </xf>
    <xf numFmtId="0" fontId="53" fillId="8" borderId="21" xfId="0" applyFont="1" applyFill="1" applyBorder="1" applyAlignment="1">
      <alignment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44" fillId="0" borderId="0" xfId="0" applyFont="1" applyAlignment="1">
      <alignment vertical="center" wrapText="1"/>
    </xf>
    <xf numFmtId="0" fontId="6" fillId="0" borderId="16" xfId="0" applyFont="1" applyBorder="1" applyAlignment="1">
      <alignment vertical="center" wrapText="1"/>
    </xf>
    <xf numFmtId="0" fontId="45" fillId="0" borderId="0" xfId="0" applyFont="1" applyAlignment="1">
      <alignment vertical="center" wrapText="1"/>
    </xf>
    <xf numFmtId="0" fontId="45" fillId="0" borderId="5" xfId="0" applyFont="1" applyBorder="1" applyAlignment="1">
      <alignment vertical="center" wrapText="1"/>
    </xf>
    <xf numFmtId="0" fontId="47" fillId="0" borderId="0" xfId="0" applyFont="1" applyAlignment="1">
      <alignment vertical="center" wrapText="1"/>
    </xf>
    <xf numFmtId="0" fontId="47" fillId="0" borderId="5" xfId="0" applyFont="1" applyBorder="1" applyAlignment="1">
      <alignment vertical="center" wrapText="1"/>
    </xf>
    <xf numFmtId="0" fontId="49" fillId="0" borderId="0" xfId="0" applyFont="1" applyAlignment="1">
      <alignment vertical="center" wrapText="1"/>
    </xf>
    <xf numFmtId="0" fontId="49" fillId="0" borderId="5" xfId="0" applyFont="1" applyBorder="1" applyAlignment="1">
      <alignment vertical="center" wrapText="1"/>
    </xf>
    <xf numFmtId="0" fontId="44" fillId="2" borderId="5" xfId="0" applyFont="1" applyFill="1" applyBorder="1" applyAlignment="1">
      <alignment vertical="center" wrapText="1"/>
    </xf>
    <xf numFmtId="0" fontId="46" fillId="2" borderId="5" xfId="0" applyFont="1" applyFill="1" applyBorder="1" applyAlignment="1">
      <alignment vertical="center" wrapText="1"/>
    </xf>
    <xf numFmtId="0" fontId="48" fillId="2" borderId="5" xfId="0" applyFont="1" applyFill="1" applyBorder="1" applyAlignment="1">
      <alignment vertical="center" wrapText="1"/>
    </xf>
    <xf numFmtId="0" fontId="48" fillId="0" borderId="16" xfId="0" applyFont="1" applyBorder="1" applyAlignment="1">
      <alignment vertical="center" wrapText="1"/>
    </xf>
    <xf numFmtId="0" fontId="44" fillId="0" borderId="5" xfId="0" applyFont="1" applyBorder="1" applyAlignment="1">
      <alignment vertical="center" wrapText="1"/>
    </xf>
    <xf numFmtId="0" fontId="26" fillId="0" borderId="16" xfId="0" applyFont="1" applyBorder="1" applyAlignment="1">
      <alignment vertical="center" wrapText="1"/>
    </xf>
    <xf numFmtId="0" fontId="26" fillId="2" borderId="16" xfId="0" applyFont="1" applyFill="1" applyBorder="1" applyAlignment="1">
      <alignment vertical="center" wrapText="1"/>
    </xf>
    <xf numFmtId="0" fontId="53" fillId="9" borderId="19" xfId="0" applyFont="1" applyFill="1" applyBorder="1" applyAlignment="1">
      <alignment vertical="center" wrapText="1"/>
    </xf>
    <xf numFmtId="0" fontId="53" fillId="9" borderId="20" xfId="0" applyFont="1" applyFill="1" applyBorder="1" applyAlignment="1">
      <alignment vertical="center" wrapText="1"/>
    </xf>
    <xf numFmtId="0" fontId="53" fillId="9" borderId="21" xfId="0" applyFont="1" applyFill="1" applyBorder="1" applyAlignment="1">
      <alignment vertical="center" wrapText="1"/>
    </xf>
    <xf numFmtId="0" fontId="23" fillId="2" borderId="22" xfId="0" applyFont="1" applyFill="1" applyBorder="1" applyAlignment="1">
      <alignment horizontal="center" vertical="center" wrapText="1"/>
    </xf>
    <xf numFmtId="0" fontId="23" fillId="2" borderId="23" xfId="0" applyFont="1" applyFill="1" applyBorder="1" applyAlignment="1">
      <alignment horizontal="center" vertical="center" wrapText="1"/>
    </xf>
    <xf numFmtId="0" fontId="25" fillId="2" borderId="24" xfId="0" applyFont="1" applyFill="1" applyBorder="1" applyAlignment="1">
      <alignment horizontal="left" vertical="center" wrapText="1"/>
    </xf>
    <xf numFmtId="0" fontId="25" fillId="2" borderId="12" xfId="0" applyFont="1" applyFill="1" applyBorder="1" applyAlignment="1">
      <alignment horizontal="left" vertical="center" wrapText="1"/>
    </xf>
  </cellXfs>
  <cellStyles count="5">
    <cellStyle name="Comma" xfId="1" builtinId="3"/>
    <cellStyle name="Hyperlink" xfId="4" builtinId="8"/>
    <cellStyle name="Normal" xfId="0" builtinId="0"/>
    <cellStyle name="Normal 2" xfId="3" xr:uid="{90046D36-E108-43C4-B5D1-DBA2D6CD047A}"/>
    <cellStyle name="Percent" xfId="2" builtinId="5"/>
  </cellStyles>
  <dxfs count="0"/>
  <tableStyles count="0" defaultTableStyle="TableStyleMedium2" defaultPivotStyle="PivotStyleLight16"/>
  <colors>
    <mruColors>
      <color rgb="FF7FD1EE"/>
      <color rgb="FFF59E33"/>
      <color rgb="FF8BC04D"/>
      <color rgb="FF007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83.xml.rels><?xml version="1.0" encoding="UTF-8" standalone="yes"?>
<Relationships xmlns="http://schemas.openxmlformats.org/package/2006/relationships"><Relationship Id="rId2" Type="http://schemas.microsoft.com/office/2011/relationships/chartColorStyle" Target="colors83.xml"/><Relationship Id="rId1" Type="http://schemas.microsoft.com/office/2011/relationships/chartStyle" Target="style83.xml"/></Relationships>
</file>

<file path=xl/charts/_rels/chart84.xml.rels><?xml version="1.0" encoding="UTF-8" standalone="yes"?>
<Relationships xmlns="http://schemas.openxmlformats.org/package/2006/relationships"><Relationship Id="rId2" Type="http://schemas.microsoft.com/office/2011/relationships/chartColorStyle" Target="colors84.xml"/><Relationship Id="rId1" Type="http://schemas.microsoft.com/office/2011/relationships/chartStyle" Target="style84.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Human Development Index in AIS SIDS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v>Singapore (HI)</c:v>
          </c:tx>
          <c:spPr>
            <a:ln w="28575" cap="rnd">
              <a:solidFill>
                <a:schemeClr val="accent6"/>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0.92400000000000004</c:v>
              </c:pt>
              <c:pt idx="1">
                <c:v>0.93300000000000005</c:v>
              </c:pt>
              <c:pt idx="2">
                <c:v>0.93400000000000005</c:v>
              </c:pt>
              <c:pt idx="3">
                <c:v>0.93500000000000005</c:v>
              </c:pt>
              <c:pt idx="4">
                <c:v>0.94399999999999995</c:v>
              </c:pt>
              <c:pt idx="5">
                <c:v>0.94599999999999995</c:v>
              </c:pt>
            </c:numLit>
          </c:val>
          <c:smooth val="0"/>
          <c:extLst>
            <c:ext xmlns:c16="http://schemas.microsoft.com/office/drawing/2014/chart" uri="{C3380CC4-5D6E-409C-BE32-E72D297353CC}">
              <c16:uniqueId val="{00000000-09B8-413C-BDE8-6AB5E9767076}"/>
            </c:ext>
          </c:extLst>
        </c:ser>
        <c:ser>
          <c:idx val="1"/>
          <c:order val="1"/>
          <c:tx>
            <c:v>Seychelles (HI)</c:v>
          </c:tx>
          <c:spPr>
            <a:ln w="28575" cap="rnd">
              <a:solidFill>
                <a:schemeClr val="accent5"/>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1">
                <c:v>0.77200000000000002</c:v>
              </c:pt>
              <c:pt idx="2">
                <c:v>0.81399999999999995</c:v>
              </c:pt>
              <c:pt idx="3">
                <c:v>0.84399999999999997</c:v>
              </c:pt>
              <c:pt idx="4">
                <c:v>0.85299999999999998</c:v>
              </c:pt>
              <c:pt idx="5">
                <c:v>0.84799999999999998</c:v>
              </c:pt>
            </c:numLit>
          </c:val>
          <c:smooth val="0"/>
          <c:extLst>
            <c:ext xmlns:c16="http://schemas.microsoft.com/office/drawing/2014/chart" uri="{C3380CC4-5D6E-409C-BE32-E72D297353CC}">
              <c16:uniqueId val="{00000001-09B8-413C-BDE8-6AB5E9767076}"/>
            </c:ext>
          </c:extLst>
        </c:ser>
        <c:ser>
          <c:idx val="2"/>
          <c:order val="2"/>
          <c:tx>
            <c:v>Mauritius (UMI)</c:v>
          </c:tx>
          <c:spPr>
            <a:ln w="28575" cap="rnd">
              <a:solidFill>
                <a:schemeClr val="accent4"/>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0.74199999999999999</c:v>
              </c:pt>
              <c:pt idx="1">
                <c:v>0.76200000000000001</c:v>
              </c:pt>
              <c:pt idx="2">
                <c:v>0.79</c:v>
              </c:pt>
              <c:pt idx="3">
                <c:v>0.79900000000000004</c:v>
              </c:pt>
              <c:pt idx="4">
                <c:v>0.79500000000000004</c:v>
              </c:pt>
              <c:pt idx="5">
                <c:v>0.80600000000000005</c:v>
              </c:pt>
            </c:numLit>
          </c:val>
          <c:smooth val="0"/>
          <c:extLst>
            <c:ext xmlns:c16="http://schemas.microsoft.com/office/drawing/2014/chart" uri="{C3380CC4-5D6E-409C-BE32-E72D297353CC}">
              <c16:uniqueId val="{00000002-09B8-413C-BDE8-6AB5E9767076}"/>
            </c:ext>
          </c:extLst>
        </c:ser>
        <c:ser>
          <c:idx val="3"/>
          <c:order val="3"/>
          <c:tx>
            <c:v>Maldives (UMI)</c:v>
          </c:tx>
          <c:spPr>
            <a:ln w="28575" cap="rnd">
              <a:solidFill>
                <a:schemeClr val="accent6">
                  <a:lumMod val="6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0.68100000000000005</c:v>
              </c:pt>
              <c:pt idx="1">
                <c:v>0.69799999999999995</c:v>
              </c:pt>
              <c:pt idx="2">
                <c:v>0.71799999999999997</c:v>
              </c:pt>
              <c:pt idx="3">
                <c:v>0.73899999999999999</c:v>
              </c:pt>
              <c:pt idx="4">
                <c:v>0.73</c:v>
              </c:pt>
              <c:pt idx="5">
                <c:v>0.76600000000000001</c:v>
              </c:pt>
            </c:numLit>
          </c:val>
          <c:smooth val="0"/>
          <c:extLst>
            <c:ext xmlns:c16="http://schemas.microsoft.com/office/drawing/2014/chart" uri="{C3380CC4-5D6E-409C-BE32-E72D297353CC}">
              <c16:uniqueId val="{00000003-09B8-413C-BDE8-6AB5E9767076}"/>
            </c:ext>
          </c:extLst>
        </c:ser>
        <c:ser>
          <c:idx val="4"/>
          <c:order val="4"/>
          <c:tx>
            <c:v>Cabo Verde (UMI)</c:v>
          </c:tx>
          <c:spPr>
            <a:ln w="28575" cap="rnd">
              <a:solidFill>
                <a:srgbClr val="FFCCFF"/>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0.64300000000000002</c:v>
              </c:pt>
              <c:pt idx="1">
                <c:v>0.65400000000000003</c:v>
              </c:pt>
              <c:pt idx="2">
                <c:v>0.65900000000000003</c:v>
              </c:pt>
              <c:pt idx="3">
                <c:v>0.66300000000000003</c:v>
              </c:pt>
              <c:pt idx="4">
                <c:v>0.64700000000000002</c:v>
              </c:pt>
              <c:pt idx="5">
                <c:v>0.66800000000000004</c:v>
              </c:pt>
            </c:numLit>
          </c:val>
          <c:smooth val="0"/>
          <c:extLst>
            <c:ext xmlns:c16="http://schemas.microsoft.com/office/drawing/2014/chart" uri="{C3380CC4-5D6E-409C-BE32-E72D297353CC}">
              <c16:uniqueId val="{00000004-09B8-413C-BDE8-6AB5E9767076}"/>
            </c:ext>
          </c:extLst>
        </c:ser>
        <c:ser>
          <c:idx val="5"/>
          <c:order val="5"/>
          <c:tx>
            <c:v>Sao Tome and Principe (LMI)</c:v>
          </c:tx>
          <c:spPr>
            <a:ln w="28575" cap="rnd">
              <a:solidFill>
                <a:srgbClr val="66FF99"/>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0.55700000000000005</c:v>
              </c:pt>
              <c:pt idx="1">
                <c:v>0.56899999999999995</c:v>
              </c:pt>
              <c:pt idx="2">
                <c:v>0.59599999999999997</c:v>
              </c:pt>
              <c:pt idx="3">
                <c:v>0.61699999999999999</c:v>
              </c:pt>
              <c:pt idx="4">
                <c:v>0.628</c:v>
              </c:pt>
              <c:pt idx="5">
                <c:v>0.63700000000000001</c:v>
              </c:pt>
            </c:numLit>
          </c:val>
          <c:smooth val="0"/>
          <c:extLst>
            <c:ext xmlns:c16="http://schemas.microsoft.com/office/drawing/2014/chart" uri="{C3380CC4-5D6E-409C-BE32-E72D297353CC}">
              <c16:uniqueId val="{00000005-09B8-413C-BDE8-6AB5E9767076}"/>
            </c:ext>
          </c:extLst>
        </c:ser>
        <c:ser>
          <c:idx val="6"/>
          <c:order val="6"/>
          <c:tx>
            <c:v>Comoros (LMI / LDC)</c:v>
          </c:tx>
          <c:spPr>
            <a:ln w="28575" cap="rnd">
              <a:solidFill>
                <a:srgbClr val="CCFF66"/>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0.51900000000000002</c:v>
              </c:pt>
              <c:pt idx="1">
                <c:v>0.54100000000000004</c:v>
              </c:pt>
              <c:pt idx="2">
                <c:v>0.56000000000000005</c:v>
              </c:pt>
              <c:pt idx="3">
                <c:v>0.57699999999999996</c:v>
              </c:pt>
              <c:pt idx="4">
                <c:v>0.59199999999999997</c:v>
              </c:pt>
              <c:pt idx="5">
                <c:v>0.60299999999999998</c:v>
              </c:pt>
            </c:numLit>
          </c:val>
          <c:smooth val="0"/>
          <c:extLst>
            <c:ext xmlns:c16="http://schemas.microsoft.com/office/drawing/2014/chart" uri="{C3380CC4-5D6E-409C-BE32-E72D297353CC}">
              <c16:uniqueId val="{00000006-09B8-413C-BDE8-6AB5E9767076}"/>
            </c:ext>
          </c:extLst>
        </c:ser>
        <c:ser>
          <c:idx val="7"/>
          <c:order val="7"/>
          <c:tx>
            <c:v>Guinea-Bissau (LDC)</c:v>
          </c:tx>
          <c:spPr>
            <a:ln w="28575" cap="rnd">
              <a:solidFill>
                <a:srgbClr val="CC99FF"/>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0.436</c:v>
              </c:pt>
              <c:pt idx="1">
                <c:v>0.46</c:v>
              </c:pt>
              <c:pt idx="2">
                <c:v>0.47599999999999998</c:v>
              </c:pt>
              <c:pt idx="3">
                <c:v>0.49099999999999999</c:v>
              </c:pt>
              <c:pt idx="4">
                <c:v>0.498</c:v>
              </c:pt>
              <c:pt idx="5">
                <c:v>0.51400000000000001</c:v>
              </c:pt>
            </c:numLit>
          </c:val>
          <c:smooth val="0"/>
          <c:extLst>
            <c:ext xmlns:c16="http://schemas.microsoft.com/office/drawing/2014/chart" uri="{C3380CC4-5D6E-409C-BE32-E72D297353CC}">
              <c16:uniqueId val="{00000007-09B8-413C-BDE8-6AB5E9767076}"/>
            </c:ext>
          </c:extLst>
        </c:ser>
        <c:ser>
          <c:idx val="8"/>
          <c:order val="8"/>
          <c:tx>
            <c:v>Average AIS</c:v>
          </c:tx>
          <c:spPr>
            <a:ln w="28575" cap="rnd">
              <a:solidFill>
                <a:srgbClr val="FF00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0.65925</c:v>
              </c:pt>
              <c:pt idx="1">
                <c:v>0.67362500000000003</c:v>
              </c:pt>
              <c:pt idx="2">
                <c:v>0.69337499999999996</c:v>
              </c:pt>
              <c:pt idx="3">
                <c:v>0.70812499999999989</c:v>
              </c:pt>
              <c:pt idx="4">
                <c:v>0.71087499999999992</c:v>
              </c:pt>
              <c:pt idx="5">
                <c:v>0.72349999999999992</c:v>
              </c:pt>
            </c:numLit>
          </c:val>
          <c:smooth val="0"/>
          <c:extLst>
            <c:ext xmlns:c16="http://schemas.microsoft.com/office/drawing/2014/chart" uri="{C3380CC4-5D6E-409C-BE32-E72D297353CC}">
              <c16:uniqueId val="{00000008-09B8-413C-BDE8-6AB5E9767076}"/>
            </c:ext>
          </c:extLst>
        </c:ser>
        <c:dLbls>
          <c:showLegendKey val="0"/>
          <c:showVal val="0"/>
          <c:showCatName val="0"/>
          <c:showSerName val="0"/>
          <c:showPercent val="0"/>
          <c:showBubbleSize val="0"/>
        </c:dLbls>
        <c:smooth val="0"/>
        <c:axId val="335705792"/>
        <c:axId val="335703392"/>
      </c:lineChart>
      <c:catAx>
        <c:axId val="335705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703392"/>
        <c:crosses val="autoZero"/>
        <c:auto val="1"/>
        <c:lblAlgn val="ctr"/>
        <c:lblOffset val="100"/>
        <c:noMultiLvlLbl val="0"/>
      </c:catAx>
      <c:valAx>
        <c:axId val="335703392"/>
        <c:scaling>
          <c:orientation val="minMax"/>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HDI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57057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Bahamas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E47A-4A48-84C0-D2CDFA49A21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E47A-4A48-84C0-D2CDFA49A21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E47A-4A48-84C0-D2CDFA49A21C}"/>
              </c:ext>
            </c:extLst>
          </c:dPt>
          <c:cat>
            <c:strLit>
              <c:ptCount val="3"/>
              <c:pt idx="0">
                <c:v>Agriculture</c:v>
              </c:pt>
              <c:pt idx="1">
                <c:v>Industry</c:v>
              </c:pt>
              <c:pt idx="2">
                <c:v>Services</c:v>
              </c:pt>
            </c:strLit>
          </c:cat>
          <c:val>
            <c:numLit>
              <c:formatCode>General</c:formatCode>
              <c:ptCount val="3"/>
              <c:pt idx="0">
                <c:v>0.03</c:v>
              </c:pt>
              <c:pt idx="1">
                <c:v>0.11799999999999999</c:v>
              </c:pt>
              <c:pt idx="2">
                <c:v>0.85199999999999998</c:v>
              </c:pt>
            </c:numLit>
          </c:val>
          <c:extLst>
            <c:ext xmlns:c16="http://schemas.microsoft.com/office/drawing/2014/chart" uri="{C3380CC4-5D6E-409C-BE32-E72D297353CC}">
              <c16:uniqueId val="{00000006-E47A-4A48-84C0-D2CDFA49A21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Dominican Republic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9F31-4473-B6DA-17D9CD15E4E7}"/>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F31-4473-B6DA-17D9CD15E4E7}"/>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9F31-4473-B6DA-17D9CD15E4E7}"/>
              </c:ext>
            </c:extLst>
          </c:dPt>
          <c:cat>
            <c:strLit>
              <c:ptCount val="3"/>
              <c:pt idx="0">
                <c:v>Agriculture</c:v>
              </c:pt>
              <c:pt idx="1">
                <c:v>Industry</c:v>
              </c:pt>
              <c:pt idx="2">
                <c:v>Services</c:v>
              </c:pt>
            </c:strLit>
          </c:cat>
          <c:val>
            <c:numLit>
              <c:formatCode>General</c:formatCode>
              <c:ptCount val="3"/>
              <c:pt idx="0">
                <c:v>6.2022090059473234E-2</c:v>
              </c:pt>
              <c:pt idx="1">
                <c:v>0.33871424525630134</c:v>
              </c:pt>
              <c:pt idx="2">
                <c:v>0.59926366468422532</c:v>
              </c:pt>
            </c:numLit>
          </c:val>
          <c:extLst>
            <c:ext xmlns:c16="http://schemas.microsoft.com/office/drawing/2014/chart" uri="{C3380CC4-5D6E-409C-BE32-E72D297353CC}">
              <c16:uniqueId val="{00000006-9F31-4473-B6DA-17D9CD15E4E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kern="1200" spc="0" baseline="0">
                <a:solidFill>
                  <a:sysClr val="windowText" lastClr="000000">
                    <a:lumMod val="65000"/>
                    <a:lumOff val="35000"/>
                  </a:sysClr>
                </a:solidFill>
              </a:rPr>
              <a:t>Dominican Republic</a:t>
            </a:r>
            <a:r>
              <a:rPr lang="en-US" sz="1400"/>
              <a:t> </a:t>
            </a:r>
            <a:r>
              <a:rPr lang="en-US"/>
              <a:t>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DC36-4996-8552-3EF366FE011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C36-4996-8552-3EF366FE0116}"/>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DC36-4996-8552-3EF366FE0116}"/>
              </c:ext>
            </c:extLst>
          </c:dPt>
          <c:cat>
            <c:strLit>
              <c:ptCount val="3"/>
              <c:pt idx="0">
                <c:v>Agriculture</c:v>
              </c:pt>
              <c:pt idx="1">
                <c:v>Industry</c:v>
              </c:pt>
              <c:pt idx="2">
                <c:v>Services</c:v>
              </c:pt>
            </c:strLit>
          </c:cat>
          <c:val>
            <c:numLit>
              <c:formatCode>General</c:formatCode>
              <c:ptCount val="3"/>
              <c:pt idx="0">
                <c:v>7.6999999999999999E-2</c:v>
              </c:pt>
              <c:pt idx="1">
                <c:v>0.20300000000000001</c:v>
              </c:pt>
              <c:pt idx="2">
                <c:v>0.72</c:v>
              </c:pt>
            </c:numLit>
          </c:val>
          <c:extLst>
            <c:ext xmlns:c16="http://schemas.microsoft.com/office/drawing/2014/chart" uri="{C3380CC4-5D6E-409C-BE32-E72D297353CC}">
              <c16:uniqueId val="{00000006-DC36-4996-8552-3EF366FE011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Haiti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6B3C-4FC7-986E-48041DDECF28}"/>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6B3C-4FC7-986E-48041DDECF28}"/>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6B3C-4FC7-986E-48041DDECF28}"/>
              </c:ext>
            </c:extLst>
          </c:dPt>
          <c:cat>
            <c:strLit>
              <c:ptCount val="3"/>
              <c:pt idx="0">
                <c:v>Agriculture</c:v>
              </c:pt>
              <c:pt idx="1">
                <c:v>Industry</c:v>
              </c:pt>
              <c:pt idx="2">
                <c:v>Services</c:v>
              </c:pt>
            </c:strLit>
          </c:cat>
          <c:val>
            <c:numLit>
              <c:formatCode>General</c:formatCode>
              <c:ptCount val="3"/>
              <c:pt idx="0">
                <c:v>0.20731042007637754</c:v>
              </c:pt>
              <c:pt idx="1">
                <c:v>0.29569012547735957</c:v>
              </c:pt>
              <c:pt idx="2">
                <c:v>0.49699945444626298</c:v>
              </c:pt>
            </c:numLit>
          </c:val>
          <c:extLst>
            <c:ext xmlns:c16="http://schemas.microsoft.com/office/drawing/2014/chart" uri="{C3380CC4-5D6E-409C-BE32-E72D297353CC}">
              <c16:uniqueId val="{00000006-6B3C-4FC7-986E-48041DDECF2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Haiti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F333-4588-87A6-053E20BD865F}"/>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F333-4588-87A6-053E20BD865F}"/>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F333-4588-87A6-053E20BD865F}"/>
              </c:ext>
            </c:extLst>
          </c:dPt>
          <c:cat>
            <c:strLit>
              <c:ptCount val="3"/>
              <c:pt idx="0">
                <c:v>Agriculture</c:v>
              </c:pt>
              <c:pt idx="1">
                <c:v>Industry</c:v>
              </c:pt>
              <c:pt idx="2">
                <c:v>Services</c:v>
              </c:pt>
            </c:strLit>
          </c:cat>
          <c:val>
            <c:numLit>
              <c:formatCode>General</c:formatCode>
              <c:ptCount val="3"/>
              <c:pt idx="0">
                <c:v>0.45500000000000002</c:v>
              </c:pt>
              <c:pt idx="1">
                <c:v>0.123</c:v>
              </c:pt>
              <c:pt idx="2">
                <c:v>0.42199999999999999</c:v>
              </c:pt>
            </c:numLit>
          </c:val>
          <c:extLst>
            <c:ext xmlns:c16="http://schemas.microsoft.com/office/drawing/2014/chart" uri="{C3380CC4-5D6E-409C-BE32-E72D297353CC}">
              <c16:uniqueId val="{00000006-F333-4588-87A6-053E20BD865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Jamaica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BEB-4778-98C9-FFC36F436A31}"/>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BEB-4778-98C9-FFC36F436A31}"/>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BEB-4778-98C9-FFC36F436A31}"/>
              </c:ext>
            </c:extLst>
          </c:dPt>
          <c:cat>
            <c:strLit>
              <c:ptCount val="3"/>
              <c:pt idx="0">
                <c:v>Agriculture</c:v>
              </c:pt>
              <c:pt idx="1">
                <c:v>Industry</c:v>
              </c:pt>
              <c:pt idx="2">
                <c:v>Services</c:v>
              </c:pt>
            </c:strLit>
          </c:cat>
          <c:val>
            <c:numLit>
              <c:formatCode>General</c:formatCode>
              <c:ptCount val="3"/>
              <c:pt idx="0">
                <c:v>1.38</c:v>
              </c:pt>
              <c:pt idx="1">
                <c:v>2.83</c:v>
              </c:pt>
              <c:pt idx="2">
                <c:v>10.55</c:v>
              </c:pt>
            </c:numLit>
          </c:val>
          <c:extLst>
            <c:ext xmlns:c16="http://schemas.microsoft.com/office/drawing/2014/chart" uri="{C3380CC4-5D6E-409C-BE32-E72D297353CC}">
              <c16:uniqueId val="{00000006-2BEB-4778-98C9-FFC36F436A3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Jamaica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347-4AAD-904A-2007ED06D337}"/>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347-4AAD-904A-2007ED06D337}"/>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347-4AAD-904A-2007ED06D337}"/>
              </c:ext>
            </c:extLst>
          </c:dPt>
          <c:cat>
            <c:strLit>
              <c:ptCount val="3"/>
              <c:pt idx="0">
                <c:v>Agriculture</c:v>
              </c:pt>
              <c:pt idx="1">
                <c:v>Industry</c:v>
              </c:pt>
              <c:pt idx="2">
                <c:v>Services</c:v>
              </c:pt>
            </c:strLit>
          </c:cat>
          <c:val>
            <c:numLit>
              <c:formatCode>General</c:formatCode>
              <c:ptCount val="3"/>
              <c:pt idx="0">
                <c:v>0.153</c:v>
              </c:pt>
              <c:pt idx="1">
                <c:v>0.17199999999999999</c:v>
              </c:pt>
              <c:pt idx="2">
                <c:v>0.67500000000000004</c:v>
              </c:pt>
            </c:numLit>
          </c:val>
          <c:extLst>
            <c:ext xmlns:c16="http://schemas.microsoft.com/office/drawing/2014/chart" uri="{C3380CC4-5D6E-409C-BE32-E72D297353CC}">
              <c16:uniqueId val="{00000006-1347-4AAD-904A-2007ED06D33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Antigua &amp; Barbuda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D18-4525-9C52-294CB3733BEA}"/>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D18-4525-9C52-294CB3733BEA}"/>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D18-4525-9C52-294CB3733BEA}"/>
              </c:ext>
            </c:extLst>
          </c:dPt>
          <c:cat>
            <c:strLit>
              <c:ptCount val="3"/>
              <c:pt idx="0">
                <c:v>Agriculture</c:v>
              </c:pt>
              <c:pt idx="1">
                <c:v>Industry</c:v>
              </c:pt>
              <c:pt idx="2">
                <c:v>Services</c:v>
              </c:pt>
            </c:strLit>
          </c:cat>
          <c:val>
            <c:numLit>
              <c:formatCode>General</c:formatCode>
              <c:ptCount val="3"/>
              <c:pt idx="0">
                <c:v>2.088278385934831E-2</c:v>
              </c:pt>
              <c:pt idx="1">
                <c:v>0.19857198610373572</c:v>
              </c:pt>
              <c:pt idx="2">
                <c:v>0.78054523003691589</c:v>
              </c:pt>
            </c:numLit>
          </c:val>
          <c:extLst>
            <c:ext xmlns:c16="http://schemas.microsoft.com/office/drawing/2014/chart" uri="{C3380CC4-5D6E-409C-BE32-E72D297353CC}">
              <c16:uniqueId val="{00000006-8D18-4525-9C52-294CB3733BE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Antigua &amp; Barbuda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A41-47B5-8A47-332E1ED48D3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A41-47B5-8A47-332E1ED48D3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A41-47B5-8A47-332E1ED48D32}"/>
              </c:ext>
            </c:extLst>
          </c:dPt>
          <c:cat>
            <c:strLit>
              <c:ptCount val="3"/>
              <c:pt idx="0">
                <c:v>Agriculture</c:v>
              </c:pt>
              <c:pt idx="1">
                <c:v>Industry</c:v>
              </c:pt>
              <c:pt idx="2">
                <c:v>Services</c:v>
              </c:pt>
            </c:strLit>
          </c:cat>
          <c:val>
            <c:numLit>
              <c:formatCode>General</c:formatCode>
              <c:ptCount val="3"/>
              <c:pt idx="0">
                <c:v>4.2890054409097593E-2</c:v>
              </c:pt>
              <c:pt idx="1">
                <c:v>9.8034410077937353E-2</c:v>
              </c:pt>
              <c:pt idx="2">
                <c:v>0.85907553551296501</c:v>
              </c:pt>
            </c:numLit>
          </c:val>
          <c:extLst>
            <c:ext xmlns:c16="http://schemas.microsoft.com/office/drawing/2014/chart" uri="{C3380CC4-5D6E-409C-BE32-E72D297353CC}">
              <c16:uniqueId val="{00000006-5A41-47B5-8A47-332E1ED48D3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Barbados</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1E3-4111-8C88-F06B2D293EC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1E3-4111-8C88-F06B2D293EC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1E3-4111-8C88-F06B2D293ECB}"/>
              </c:ext>
            </c:extLst>
          </c:dPt>
          <c:cat>
            <c:strLit>
              <c:ptCount val="3"/>
              <c:pt idx="0">
                <c:v>Agriculture</c:v>
              </c:pt>
              <c:pt idx="1">
                <c:v>Industry</c:v>
              </c:pt>
              <c:pt idx="2">
                <c:v>Services</c:v>
              </c:pt>
            </c:strLit>
          </c:cat>
          <c:val>
            <c:numLit>
              <c:formatCode>General</c:formatCode>
              <c:ptCount val="3"/>
              <c:pt idx="0">
                <c:v>1.6742570358177909E-2</c:v>
              </c:pt>
              <c:pt idx="1">
                <c:v>0.12088378151854509</c:v>
              </c:pt>
              <c:pt idx="2">
                <c:v>0.86237364812327699</c:v>
              </c:pt>
            </c:numLit>
          </c:val>
          <c:extLst>
            <c:ext xmlns:c16="http://schemas.microsoft.com/office/drawing/2014/chart" uri="{C3380CC4-5D6E-409C-BE32-E72D297353CC}">
              <c16:uniqueId val="{00000006-31E3-4111-8C88-F06B2D293EC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rPr>
              <a:t>Human Development Index in Caribbean SIDS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lineChart>
        <c:grouping val="standard"/>
        <c:varyColors val="0"/>
        <c:ser>
          <c:idx val="0"/>
          <c:order val="0"/>
          <c:tx>
            <c:v>Antigua and Barbuda (HI)</c:v>
          </c:tx>
          <c:spPr>
            <a:ln w="28575" cap="rnd">
              <a:solidFill>
                <a:srgbClr val="FF99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0.83</c:v>
              </c:pt>
              <c:pt idx="1">
                <c:v>0.82799999999999996</c:v>
              </c:pt>
              <c:pt idx="2">
                <c:v>0.83699999999999997</c:v>
              </c:pt>
              <c:pt idx="3">
                <c:v>0.84499999999999997</c:v>
              </c:pt>
              <c:pt idx="4">
                <c:v>0.84</c:v>
              </c:pt>
              <c:pt idx="5">
                <c:v>0.85099999999999998</c:v>
              </c:pt>
            </c:numLit>
          </c:val>
          <c:smooth val="0"/>
          <c:extLst>
            <c:ext xmlns:c16="http://schemas.microsoft.com/office/drawing/2014/chart" uri="{C3380CC4-5D6E-409C-BE32-E72D297353CC}">
              <c16:uniqueId val="{00000000-3992-46FB-9E0F-7569CFB6942B}"/>
            </c:ext>
          </c:extLst>
        </c:ser>
        <c:ser>
          <c:idx val="1"/>
          <c:order val="1"/>
          <c:tx>
            <c:v>Saint Kitts and Nevis (HI)</c:v>
          </c:tx>
          <c:spPr>
            <a:ln w="28575" cap="rnd">
              <a:solidFill>
                <a:srgbClr val="CC99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0.77600000000000002</c:v>
              </c:pt>
              <c:pt idx="1">
                <c:v>0.8</c:v>
              </c:pt>
              <c:pt idx="2">
                <c:v>0.82899999999999996</c:v>
              </c:pt>
              <c:pt idx="3">
                <c:v>0.83399999999999996</c:v>
              </c:pt>
              <c:pt idx="4">
                <c:v>0.82799999999999996</c:v>
              </c:pt>
              <c:pt idx="5">
                <c:v>0.84</c:v>
              </c:pt>
            </c:numLit>
          </c:val>
          <c:smooth val="0"/>
          <c:extLst>
            <c:ext xmlns:c16="http://schemas.microsoft.com/office/drawing/2014/chart" uri="{C3380CC4-5D6E-409C-BE32-E72D297353CC}">
              <c16:uniqueId val="{00000001-3992-46FB-9E0F-7569CFB6942B}"/>
            </c:ext>
          </c:extLst>
        </c:ser>
        <c:ser>
          <c:idx val="2"/>
          <c:order val="2"/>
          <c:tx>
            <c:v>Bahamas (HI)</c:v>
          </c:tx>
          <c:spPr>
            <a:ln w="28575" cap="rnd">
              <a:solidFill>
                <a:srgbClr val="FFCC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0.80100000000000005</c:v>
              </c:pt>
              <c:pt idx="1">
                <c:v>0.80200000000000005</c:v>
              </c:pt>
              <c:pt idx="2">
                <c:v>0.80700000000000005</c:v>
              </c:pt>
              <c:pt idx="3">
                <c:v>0.81</c:v>
              </c:pt>
              <c:pt idx="4">
                <c:v>0.79700000000000004</c:v>
              </c:pt>
              <c:pt idx="5">
                <c:v>0.82</c:v>
              </c:pt>
            </c:numLit>
          </c:val>
          <c:smooth val="0"/>
          <c:extLst>
            <c:ext xmlns:c16="http://schemas.microsoft.com/office/drawing/2014/chart" uri="{C3380CC4-5D6E-409C-BE32-E72D297353CC}">
              <c16:uniqueId val="{00000002-3992-46FB-9E0F-7569CFB6942B}"/>
            </c:ext>
          </c:extLst>
        </c:ser>
        <c:ser>
          <c:idx val="3"/>
          <c:order val="3"/>
          <c:tx>
            <c:v>Barbados (HI)</c:v>
          </c:tx>
          <c:spPr>
            <a:ln w="28575" cap="rnd">
              <a:solidFill>
                <a:srgbClr val="996633"/>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0.79400000000000004</c:v>
              </c:pt>
              <c:pt idx="1">
                <c:v>0.79400000000000004</c:v>
              </c:pt>
              <c:pt idx="2">
                <c:v>0.79900000000000004</c:v>
              </c:pt>
              <c:pt idx="3">
                <c:v>0.80400000000000005</c:v>
              </c:pt>
              <c:pt idx="4">
                <c:v>0.80300000000000005</c:v>
              </c:pt>
              <c:pt idx="5">
                <c:v>0.81100000000000005</c:v>
              </c:pt>
            </c:numLit>
          </c:val>
          <c:smooth val="0"/>
          <c:extLst>
            <c:ext xmlns:c16="http://schemas.microsoft.com/office/drawing/2014/chart" uri="{C3380CC4-5D6E-409C-BE32-E72D297353CC}">
              <c16:uniqueId val="{00000003-3992-46FB-9E0F-7569CFB6942B}"/>
            </c:ext>
          </c:extLst>
        </c:ser>
        <c:ser>
          <c:idx val="4"/>
          <c:order val="4"/>
          <c:tx>
            <c:v>Trinidad and Tobago (HI)</c:v>
          </c:tx>
          <c:spPr>
            <a:ln w="28575" cap="rnd">
              <a:solidFill>
                <a:srgbClr val="FFFF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0.78200000000000003</c:v>
              </c:pt>
              <c:pt idx="1">
                <c:v>0.79200000000000004</c:v>
              </c:pt>
              <c:pt idx="2">
                <c:v>0.80500000000000005</c:v>
              </c:pt>
              <c:pt idx="3">
                <c:v>0.80600000000000005</c:v>
              </c:pt>
              <c:pt idx="4">
                <c:v>0.8</c:v>
              </c:pt>
              <c:pt idx="5">
                <c:v>0.80700000000000005</c:v>
              </c:pt>
            </c:numLit>
          </c:val>
          <c:smooth val="0"/>
          <c:extLst>
            <c:ext xmlns:c16="http://schemas.microsoft.com/office/drawing/2014/chart" uri="{C3380CC4-5D6E-409C-BE32-E72D297353CC}">
              <c16:uniqueId val="{00000004-3992-46FB-9E0F-7569CFB6942B}"/>
            </c:ext>
          </c:extLst>
        </c:ser>
        <c:ser>
          <c:idx val="5"/>
          <c:order val="5"/>
          <c:tx>
            <c:v>Saint Vincent and the Grenadines (UMI)</c:v>
          </c:tx>
          <c:spPr>
            <a:ln w="28575" cap="rnd">
              <a:solidFill>
                <a:srgbClr val="666633"/>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0.74099999999999999</c:v>
              </c:pt>
              <c:pt idx="1">
                <c:v>0.749</c:v>
              </c:pt>
              <c:pt idx="2">
                <c:v>0.75900000000000001</c:v>
              </c:pt>
              <c:pt idx="3">
                <c:v>0.77800000000000002</c:v>
              </c:pt>
              <c:pt idx="4">
                <c:v>0.78100000000000003</c:v>
              </c:pt>
              <c:pt idx="5">
                <c:v>0.79800000000000004</c:v>
              </c:pt>
            </c:numLit>
          </c:val>
          <c:smooth val="0"/>
          <c:extLst>
            <c:ext xmlns:c16="http://schemas.microsoft.com/office/drawing/2014/chart" uri="{C3380CC4-5D6E-409C-BE32-E72D297353CC}">
              <c16:uniqueId val="{00000005-3992-46FB-9E0F-7569CFB6942B}"/>
            </c:ext>
          </c:extLst>
        </c:ser>
        <c:ser>
          <c:idx val="6"/>
          <c:order val="6"/>
          <c:tx>
            <c:v>Grenada (UMI)</c:v>
          </c:tx>
          <c:spPr>
            <a:ln w="28575" cap="rnd">
              <a:solidFill>
                <a:srgbClr val="FFCC66"/>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0.77100000000000002</c:v>
              </c:pt>
              <c:pt idx="1">
                <c:v>0.77300000000000002</c:v>
              </c:pt>
              <c:pt idx="2">
                <c:v>0.77900000000000003</c:v>
              </c:pt>
              <c:pt idx="3">
                <c:v>0.78400000000000003</c:v>
              </c:pt>
              <c:pt idx="4">
                <c:v>0.78200000000000003</c:v>
              </c:pt>
              <c:pt idx="5">
                <c:v>0.79100000000000004</c:v>
              </c:pt>
            </c:numLit>
          </c:val>
          <c:smooth val="0"/>
          <c:extLst>
            <c:ext xmlns:c16="http://schemas.microsoft.com/office/drawing/2014/chart" uri="{C3380CC4-5D6E-409C-BE32-E72D297353CC}">
              <c16:uniqueId val="{00000006-3992-46FB-9E0F-7569CFB6942B}"/>
            </c:ext>
          </c:extLst>
        </c:ser>
        <c:ser>
          <c:idx val="7"/>
          <c:order val="7"/>
          <c:tx>
            <c:v>Dominican Republic (UMI)</c:v>
          </c:tx>
          <c:spPr>
            <a:ln w="28575" cap="rnd">
              <a:solidFill>
                <a:schemeClr val="accent2">
                  <a:lumMod val="6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0.70399999999999996</c:v>
              </c:pt>
              <c:pt idx="1">
                <c:v>0.72099999999999997</c:v>
              </c:pt>
              <c:pt idx="2">
                <c:v>0.73699999999999999</c:v>
              </c:pt>
              <c:pt idx="3">
                <c:v>0.77</c:v>
              </c:pt>
              <c:pt idx="4">
                <c:v>0.76700000000000002</c:v>
              </c:pt>
              <c:pt idx="5">
                <c:v>0.77600000000000002</c:v>
              </c:pt>
            </c:numLit>
          </c:val>
          <c:smooth val="0"/>
          <c:extLst>
            <c:ext xmlns:c16="http://schemas.microsoft.com/office/drawing/2014/chart" uri="{C3380CC4-5D6E-409C-BE32-E72D297353CC}">
              <c16:uniqueId val="{00000007-3992-46FB-9E0F-7569CFB6942B}"/>
            </c:ext>
          </c:extLst>
        </c:ser>
        <c:ser>
          <c:idx val="8"/>
          <c:order val="8"/>
          <c:tx>
            <c:v>Guyana (HI)</c:v>
          </c:tx>
          <c:spPr>
            <a:ln w="28575" cap="rnd">
              <a:solidFill>
                <a:srgbClr val="8080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0.63200000000000001</c:v>
              </c:pt>
              <c:pt idx="1">
                <c:v>0.65900000000000003</c:v>
              </c:pt>
              <c:pt idx="2">
                <c:v>0.67800000000000005</c:v>
              </c:pt>
              <c:pt idx="3">
                <c:v>0.69599999999999995</c:v>
              </c:pt>
              <c:pt idx="4">
                <c:v>0.72199999999999998</c:v>
              </c:pt>
              <c:pt idx="5">
                <c:v>0.77600000000000002</c:v>
              </c:pt>
            </c:numLit>
          </c:val>
          <c:smooth val="0"/>
          <c:extLst>
            <c:ext xmlns:c16="http://schemas.microsoft.com/office/drawing/2014/chart" uri="{C3380CC4-5D6E-409C-BE32-E72D297353CC}">
              <c16:uniqueId val="{00000008-3992-46FB-9E0F-7569CFB6942B}"/>
            </c:ext>
          </c:extLst>
        </c:ser>
        <c:ser>
          <c:idx val="9"/>
          <c:order val="9"/>
          <c:tx>
            <c:v>Cuba (UMI)</c:v>
          </c:tx>
          <c:spPr>
            <a:ln w="28575" cap="rnd">
              <a:solidFill>
                <a:srgbClr val="CCCC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0.78800000000000003</c:v>
              </c:pt>
              <c:pt idx="1">
                <c:v>0.78100000000000003</c:v>
              </c:pt>
              <c:pt idx="2">
                <c:v>0.77</c:v>
              </c:pt>
              <c:pt idx="3">
                <c:v>0.76700000000000002</c:v>
              </c:pt>
              <c:pt idx="4">
                <c:v>0.76200000000000001</c:v>
              </c:pt>
              <c:pt idx="5">
                <c:v>0.76200000000000001</c:v>
              </c:pt>
            </c:numLit>
          </c:val>
          <c:smooth val="0"/>
          <c:extLst>
            <c:ext xmlns:c16="http://schemas.microsoft.com/office/drawing/2014/chart" uri="{C3380CC4-5D6E-409C-BE32-E72D297353CC}">
              <c16:uniqueId val="{00000009-3992-46FB-9E0F-7569CFB6942B}"/>
            </c:ext>
          </c:extLst>
        </c:ser>
        <c:ser>
          <c:idx val="10"/>
          <c:order val="10"/>
          <c:tx>
            <c:v>Dominica (UMI)</c:v>
          </c:tx>
          <c:spPr>
            <a:ln w="28575" cap="rnd">
              <a:solidFill>
                <a:srgbClr val="9966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0.745</c:v>
              </c:pt>
              <c:pt idx="1">
                <c:v>0.745</c:v>
              </c:pt>
              <c:pt idx="2">
                <c:v>0.748</c:v>
              </c:pt>
              <c:pt idx="3">
                <c:v>0.73499999999999999</c:v>
              </c:pt>
              <c:pt idx="4">
                <c:v>0.753</c:v>
              </c:pt>
              <c:pt idx="5">
                <c:v>0.76100000000000001</c:v>
              </c:pt>
            </c:numLit>
          </c:val>
          <c:smooth val="0"/>
          <c:extLst>
            <c:ext xmlns:c16="http://schemas.microsoft.com/office/drawing/2014/chart" uri="{C3380CC4-5D6E-409C-BE32-E72D297353CC}">
              <c16:uniqueId val="{0000000A-3992-46FB-9E0F-7569CFB6942B}"/>
            </c:ext>
          </c:extLst>
        </c:ser>
        <c:ser>
          <c:idx val="11"/>
          <c:order val="11"/>
          <c:tx>
            <c:v>Saint Lucia (UMI)</c:v>
          </c:tx>
          <c:spPr>
            <a:ln w="28575" cap="rnd">
              <a:solidFill>
                <a:srgbClr val="FFFF99"/>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0.749</c:v>
              </c:pt>
              <c:pt idx="1">
                <c:v>0.755</c:v>
              </c:pt>
              <c:pt idx="2">
                <c:v>0.746</c:v>
              </c:pt>
              <c:pt idx="3">
                <c:v>0.75700000000000001</c:v>
              </c:pt>
              <c:pt idx="4">
                <c:v>0.73399999999999999</c:v>
              </c:pt>
              <c:pt idx="5">
                <c:v>0.748</c:v>
              </c:pt>
            </c:numLit>
          </c:val>
          <c:smooth val="0"/>
          <c:extLst>
            <c:ext xmlns:c16="http://schemas.microsoft.com/office/drawing/2014/chart" uri="{C3380CC4-5D6E-409C-BE32-E72D297353CC}">
              <c16:uniqueId val="{0000000B-3992-46FB-9E0F-7569CFB6942B}"/>
            </c:ext>
          </c:extLst>
        </c:ser>
        <c:ser>
          <c:idx val="12"/>
          <c:order val="12"/>
          <c:tx>
            <c:v>Suriname (UMI)</c:v>
          </c:tx>
          <c:spPr>
            <a:ln w="28575" cap="rnd">
              <a:solidFill>
                <a:srgbClr val="6699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0.70099999999999996</c:v>
              </c:pt>
              <c:pt idx="1">
                <c:v>0.70799999999999996</c:v>
              </c:pt>
              <c:pt idx="2">
                <c:v>0.71499999999999997</c:v>
              </c:pt>
              <c:pt idx="3">
                <c:v>0.71499999999999997</c:v>
              </c:pt>
              <c:pt idx="4">
                <c:v>0.71399999999999997</c:v>
              </c:pt>
              <c:pt idx="5">
                <c:v>0.72199999999999998</c:v>
              </c:pt>
            </c:numLit>
          </c:val>
          <c:smooth val="0"/>
          <c:extLst>
            <c:ext xmlns:c16="http://schemas.microsoft.com/office/drawing/2014/chart" uri="{C3380CC4-5D6E-409C-BE32-E72D297353CC}">
              <c16:uniqueId val="{0000000C-3992-46FB-9E0F-7569CFB6942B}"/>
            </c:ext>
          </c:extLst>
        </c:ser>
        <c:ser>
          <c:idx val="13"/>
          <c:order val="13"/>
          <c:tx>
            <c:v>Belize (UMI)</c:v>
          </c:tx>
          <c:spPr>
            <a:ln w="28575" cap="rnd">
              <a:solidFill>
                <a:schemeClr val="accent2">
                  <a:lumMod val="80000"/>
                  <a:lumOff val="2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0.72399999999999998</c:v>
              </c:pt>
              <c:pt idx="1">
                <c:v>0.72499999999999998</c:v>
              </c:pt>
              <c:pt idx="2">
                <c:v>0.72099999999999997</c:v>
              </c:pt>
              <c:pt idx="3">
                <c:v>0.72199999999999998</c:v>
              </c:pt>
              <c:pt idx="4">
                <c:v>0.71299999999999997</c:v>
              </c:pt>
              <c:pt idx="5">
                <c:v>0.72099999999999997</c:v>
              </c:pt>
            </c:numLit>
          </c:val>
          <c:smooth val="0"/>
          <c:extLst>
            <c:ext xmlns:c16="http://schemas.microsoft.com/office/drawing/2014/chart" uri="{C3380CC4-5D6E-409C-BE32-E72D297353CC}">
              <c16:uniqueId val="{0000000D-3992-46FB-9E0F-7569CFB6942B}"/>
            </c:ext>
          </c:extLst>
        </c:ser>
        <c:ser>
          <c:idx val="14"/>
          <c:order val="14"/>
          <c:tx>
            <c:v>Jamaica (UMI)</c:v>
          </c:tx>
          <c:spPr>
            <a:ln w="28575" cap="rnd">
              <a:solidFill>
                <a:srgbClr val="CCFFCC"/>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0.71099999999999997</c:v>
              </c:pt>
              <c:pt idx="1">
                <c:v>0.71099999999999997</c:v>
              </c:pt>
              <c:pt idx="2">
                <c:v>0.71199999999999997</c:v>
              </c:pt>
              <c:pt idx="3">
                <c:v>0.71499999999999997</c:v>
              </c:pt>
              <c:pt idx="4">
                <c:v>0.71099999999999997</c:v>
              </c:pt>
              <c:pt idx="5">
                <c:v>0.72</c:v>
              </c:pt>
            </c:numLit>
          </c:val>
          <c:smooth val="0"/>
          <c:extLst>
            <c:ext xmlns:c16="http://schemas.microsoft.com/office/drawing/2014/chart" uri="{C3380CC4-5D6E-409C-BE32-E72D297353CC}">
              <c16:uniqueId val="{0000000E-3992-46FB-9E0F-7569CFB6942B}"/>
            </c:ext>
          </c:extLst>
        </c:ser>
        <c:ser>
          <c:idx val="15"/>
          <c:order val="15"/>
          <c:tx>
            <c:v>Haiti (LMI/LDC)</c:v>
          </c:tx>
          <c:spPr>
            <a:ln w="28575" cap="rnd">
              <a:solidFill>
                <a:srgbClr val="CCFF66"/>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0.52800000000000002</c:v>
              </c:pt>
              <c:pt idx="1">
                <c:v>0.53600000000000003</c:v>
              </c:pt>
              <c:pt idx="2">
                <c:v>0.54900000000000004</c:v>
              </c:pt>
              <c:pt idx="3">
                <c:v>0.55900000000000005</c:v>
              </c:pt>
              <c:pt idx="4">
                <c:v>0.55500000000000005</c:v>
              </c:pt>
              <c:pt idx="5">
                <c:v>0.55400000000000005</c:v>
              </c:pt>
            </c:numLit>
          </c:val>
          <c:smooth val="0"/>
          <c:extLst>
            <c:ext xmlns:c16="http://schemas.microsoft.com/office/drawing/2014/chart" uri="{C3380CC4-5D6E-409C-BE32-E72D297353CC}">
              <c16:uniqueId val="{0000000F-3992-46FB-9E0F-7569CFB6942B}"/>
            </c:ext>
          </c:extLst>
        </c:ser>
        <c:ser>
          <c:idx val="16"/>
          <c:order val="16"/>
          <c:tx>
            <c:v>Average Caribbean</c:v>
          </c:tx>
          <c:spPr>
            <a:ln w="28575" cap="rnd">
              <a:solidFill>
                <a:srgbClr val="FF00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0.73606250000000006</c:v>
              </c:pt>
              <c:pt idx="1">
                <c:v>0.74243749999999997</c:v>
              </c:pt>
              <c:pt idx="2">
                <c:v>0.74943749999999998</c:v>
              </c:pt>
              <c:pt idx="3">
                <c:v>0.75606249999999997</c:v>
              </c:pt>
              <c:pt idx="4">
                <c:v>0.75387499999999996</c:v>
              </c:pt>
              <c:pt idx="5">
                <c:v>0.76612499999999994</c:v>
              </c:pt>
            </c:numLit>
          </c:val>
          <c:smooth val="0"/>
          <c:extLst>
            <c:ext xmlns:c16="http://schemas.microsoft.com/office/drawing/2014/chart" uri="{C3380CC4-5D6E-409C-BE32-E72D297353CC}">
              <c16:uniqueId val="{00000010-3992-46FB-9E0F-7569CFB6942B}"/>
            </c:ext>
          </c:extLst>
        </c:ser>
        <c:dLbls>
          <c:showLegendKey val="0"/>
          <c:showVal val="0"/>
          <c:showCatName val="0"/>
          <c:showSerName val="0"/>
          <c:showPercent val="0"/>
          <c:showBubbleSize val="0"/>
        </c:dLbls>
        <c:smooth val="0"/>
        <c:axId val="321065952"/>
        <c:axId val="321066912"/>
      </c:lineChart>
      <c:catAx>
        <c:axId val="321065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1066912"/>
        <c:crosses val="autoZero"/>
        <c:auto val="1"/>
        <c:lblAlgn val="ctr"/>
        <c:lblOffset val="100"/>
        <c:noMultiLvlLbl val="0"/>
      </c:catAx>
      <c:valAx>
        <c:axId val="321066912"/>
        <c:scaling>
          <c:orientation val="minMax"/>
          <c:max val="1"/>
          <c:min val="0.4"/>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HDI</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106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Barbados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0C16-4681-8117-377CCD11F05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0C16-4681-8117-377CCD11F05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0C16-4681-8117-377CCD11F052}"/>
              </c:ext>
            </c:extLst>
          </c:dPt>
          <c:cat>
            <c:strLit>
              <c:ptCount val="3"/>
              <c:pt idx="0">
                <c:v>Agriculture</c:v>
              </c:pt>
              <c:pt idx="1">
                <c:v>Industry</c:v>
              </c:pt>
              <c:pt idx="2">
                <c:v>Services</c:v>
              </c:pt>
            </c:strLit>
          </c:cat>
          <c:val>
            <c:numLit>
              <c:formatCode>General</c:formatCode>
              <c:ptCount val="3"/>
              <c:pt idx="0">
                <c:v>2.7E-2</c:v>
              </c:pt>
              <c:pt idx="1">
                <c:v>0.16500000000000001</c:v>
              </c:pt>
              <c:pt idx="2">
                <c:v>0.80800000000000005</c:v>
              </c:pt>
            </c:numLit>
          </c:val>
          <c:extLst>
            <c:ext xmlns:c16="http://schemas.microsoft.com/office/drawing/2014/chart" uri="{C3380CC4-5D6E-409C-BE32-E72D297353CC}">
              <c16:uniqueId val="{00000006-0C16-4681-8117-377CCD11F05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Dominica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E92-4AC1-881F-E0CF3C0A8FE8}"/>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E92-4AC1-881F-E0CF3C0A8FE8}"/>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E92-4AC1-881F-E0CF3C0A8FE8}"/>
              </c:ext>
            </c:extLst>
          </c:dPt>
          <c:cat>
            <c:strLit>
              <c:ptCount val="3"/>
              <c:pt idx="0">
                <c:v>Agriculture</c:v>
              </c:pt>
              <c:pt idx="1">
                <c:v>Industry</c:v>
              </c:pt>
              <c:pt idx="2">
                <c:v>Services</c:v>
              </c:pt>
            </c:strLit>
          </c:cat>
          <c:val>
            <c:numLit>
              <c:formatCode>General</c:formatCode>
              <c:ptCount val="3"/>
              <c:pt idx="0">
                <c:v>0.19493841416474211</c:v>
              </c:pt>
              <c:pt idx="1">
                <c:v>9.7709776751347191E-2</c:v>
              </c:pt>
              <c:pt idx="2">
                <c:v>0.70735180908391071</c:v>
              </c:pt>
            </c:numLit>
          </c:val>
          <c:extLst>
            <c:ext xmlns:c16="http://schemas.microsoft.com/office/drawing/2014/chart" uri="{C3380CC4-5D6E-409C-BE32-E72D297353CC}">
              <c16:uniqueId val="{00000006-2E92-4AC1-881F-E0CF3C0A8FE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Grenada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767-4742-B096-32C569FD0A73}"/>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767-4742-B096-32C569FD0A73}"/>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767-4742-B096-32C569FD0A73}"/>
              </c:ext>
            </c:extLst>
          </c:dPt>
          <c:cat>
            <c:strLit>
              <c:ptCount val="3"/>
              <c:pt idx="0">
                <c:v>Agriculture</c:v>
              </c:pt>
              <c:pt idx="1">
                <c:v>Industry</c:v>
              </c:pt>
              <c:pt idx="2">
                <c:v>Services</c:v>
              </c:pt>
            </c:strLit>
          </c:cat>
          <c:val>
            <c:numLit>
              <c:formatCode>General</c:formatCode>
              <c:ptCount val="3"/>
              <c:pt idx="0">
                <c:v>6.0977398754046418E-2</c:v>
              </c:pt>
              <c:pt idx="1">
                <c:v>0.14029202648384856</c:v>
              </c:pt>
              <c:pt idx="2">
                <c:v>0.79873057476210507</c:v>
              </c:pt>
            </c:numLit>
          </c:val>
          <c:extLst>
            <c:ext xmlns:c16="http://schemas.microsoft.com/office/drawing/2014/chart" uri="{C3380CC4-5D6E-409C-BE32-E72D297353CC}">
              <c16:uniqueId val="{00000006-2767-4742-B096-32C569FD0A7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Grenada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A527-4F03-B129-AE5464829FA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A527-4F03-B129-AE5464829FA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A527-4F03-B129-AE5464829FA2}"/>
              </c:ext>
            </c:extLst>
          </c:dPt>
          <c:cat>
            <c:strLit>
              <c:ptCount val="3"/>
              <c:pt idx="0">
                <c:v>Agriculture</c:v>
              </c:pt>
              <c:pt idx="1">
                <c:v>Industry</c:v>
              </c:pt>
              <c:pt idx="2">
                <c:v>Services</c:v>
              </c:pt>
            </c:strLit>
          </c:cat>
          <c:val>
            <c:numLit>
              <c:formatCode>General</c:formatCode>
              <c:ptCount val="3"/>
              <c:pt idx="0">
                <c:v>0.17564077091198094</c:v>
              </c:pt>
              <c:pt idx="1">
                <c:v>0.11272269686734221</c:v>
              </c:pt>
              <c:pt idx="2">
                <c:v>0.71163653222067691</c:v>
              </c:pt>
            </c:numLit>
          </c:val>
          <c:extLst>
            <c:ext xmlns:c16="http://schemas.microsoft.com/office/drawing/2014/chart" uri="{C3380CC4-5D6E-409C-BE32-E72D297353CC}">
              <c16:uniqueId val="{00000006-A527-4F03-B129-AE5464829FA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Kitts &amp; Nevis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E9AB-4113-974F-C77E1409B09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E9AB-4113-974F-C77E1409B09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E9AB-4113-974F-C77E1409B090}"/>
              </c:ext>
            </c:extLst>
          </c:dPt>
          <c:cat>
            <c:strLit>
              <c:ptCount val="3"/>
              <c:pt idx="0">
                <c:v>Agriculture</c:v>
              </c:pt>
              <c:pt idx="1">
                <c:v>Industry</c:v>
              </c:pt>
              <c:pt idx="2">
                <c:v>Services</c:v>
              </c:pt>
            </c:strLit>
          </c:cat>
          <c:val>
            <c:numLit>
              <c:formatCode>General</c:formatCode>
              <c:ptCount val="3"/>
              <c:pt idx="0">
                <c:v>1.4520645823009461E-2</c:v>
              </c:pt>
              <c:pt idx="1">
                <c:v>0.21782121166722365</c:v>
              </c:pt>
              <c:pt idx="2">
                <c:v>0.76765814250976683</c:v>
              </c:pt>
            </c:numLit>
          </c:val>
          <c:extLst>
            <c:ext xmlns:c16="http://schemas.microsoft.com/office/drawing/2014/chart" uri="{C3380CC4-5D6E-409C-BE32-E72D297353CC}">
              <c16:uniqueId val="{00000006-E9AB-4113-974F-C77E1409B0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Kitts &amp; Nevis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996-4C33-8395-4212FCB334B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996-4C33-8395-4212FCB334B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996-4C33-8395-4212FCB334BB}"/>
              </c:ext>
            </c:extLst>
          </c:dPt>
          <c:cat>
            <c:strLit>
              <c:ptCount val="3"/>
              <c:pt idx="0">
                <c:v>Agriculture</c:v>
              </c:pt>
              <c:pt idx="1">
                <c:v>Industry</c:v>
              </c:pt>
              <c:pt idx="2">
                <c:v>Services</c:v>
              </c:pt>
            </c:strLit>
          </c:cat>
          <c:val>
            <c:numLit>
              <c:formatCode>General</c:formatCode>
              <c:ptCount val="3"/>
              <c:pt idx="0">
                <c:v>5.7381860874669795E-2</c:v>
              </c:pt>
              <c:pt idx="1">
                <c:v>0.14558262400939243</c:v>
              </c:pt>
              <c:pt idx="2">
                <c:v>0.79703551511593773</c:v>
              </c:pt>
            </c:numLit>
          </c:val>
          <c:extLst>
            <c:ext xmlns:c16="http://schemas.microsoft.com/office/drawing/2014/chart" uri="{C3380CC4-5D6E-409C-BE32-E72D297353CC}">
              <c16:uniqueId val="{00000006-5996-4C33-8395-4212FCB334B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Lucia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1D0-49D3-92FA-CE1F5415425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1D0-49D3-92FA-CE1F5415425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1D0-49D3-92FA-CE1F5415425B}"/>
              </c:ext>
            </c:extLst>
          </c:dPt>
          <c:cat>
            <c:strLit>
              <c:ptCount val="3"/>
              <c:pt idx="0">
                <c:v>Agriculture</c:v>
              </c:pt>
              <c:pt idx="1">
                <c:v>Industry</c:v>
              </c:pt>
              <c:pt idx="2">
                <c:v>Services</c:v>
              </c:pt>
            </c:strLit>
          </c:cat>
          <c:val>
            <c:numLit>
              <c:formatCode>General</c:formatCode>
              <c:ptCount val="3"/>
              <c:pt idx="0">
                <c:v>1.8284450716432671E-2</c:v>
              </c:pt>
              <c:pt idx="1">
                <c:v>8.1660545922250805E-2</c:v>
              </c:pt>
              <c:pt idx="2">
                <c:v>0.90005500336131661</c:v>
              </c:pt>
            </c:numLit>
          </c:val>
          <c:extLst>
            <c:ext xmlns:c16="http://schemas.microsoft.com/office/drawing/2014/chart" uri="{C3380CC4-5D6E-409C-BE32-E72D297353CC}">
              <c16:uniqueId val="{00000006-51D0-49D3-92FA-CE1F5415425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Lucia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CA5-4788-8B52-E80E68B203B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CA5-4788-8B52-E80E68B203B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CA5-4788-8B52-E80E68B203BC}"/>
              </c:ext>
            </c:extLst>
          </c:dPt>
          <c:cat>
            <c:strLit>
              <c:ptCount val="3"/>
              <c:pt idx="0">
                <c:v>Agriculture</c:v>
              </c:pt>
              <c:pt idx="1">
                <c:v>Industry</c:v>
              </c:pt>
              <c:pt idx="2">
                <c:v>Services</c:v>
              </c:pt>
            </c:strLit>
          </c:cat>
          <c:val>
            <c:numLit>
              <c:formatCode>General</c:formatCode>
              <c:ptCount val="3"/>
              <c:pt idx="0">
                <c:v>0.105</c:v>
              </c:pt>
              <c:pt idx="1">
                <c:v>0.16800000000000001</c:v>
              </c:pt>
              <c:pt idx="2">
                <c:v>0.72699999999999998</c:v>
              </c:pt>
            </c:numLit>
          </c:val>
          <c:extLst>
            <c:ext xmlns:c16="http://schemas.microsoft.com/office/drawing/2014/chart" uri="{C3380CC4-5D6E-409C-BE32-E72D297353CC}">
              <c16:uniqueId val="{00000006-1CA5-4788-8B52-E80E68B203B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Vincent &amp; the Grenadines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CCE-4504-A7D6-C47D248C93F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CCE-4504-A7D6-C47D248C93F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CCE-4504-A7D6-C47D248C93FB}"/>
              </c:ext>
            </c:extLst>
          </c:dPt>
          <c:cat>
            <c:strLit>
              <c:ptCount val="3"/>
              <c:pt idx="0">
                <c:v>Agriculture</c:v>
              </c:pt>
              <c:pt idx="1">
                <c:v>Industry</c:v>
              </c:pt>
              <c:pt idx="2">
                <c:v>Services</c:v>
              </c:pt>
            </c:strLit>
          </c:cat>
          <c:val>
            <c:numLit>
              <c:formatCode>General</c:formatCode>
              <c:ptCount val="3"/>
              <c:pt idx="0">
                <c:v>5.5921883684503064E-2</c:v>
              </c:pt>
              <c:pt idx="1">
                <c:v>0.13036228588752463</c:v>
              </c:pt>
              <c:pt idx="2">
                <c:v>0.81371583042797224</c:v>
              </c:pt>
            </c:numLit>
          </c:val>
          <c:extLst>
            <c:ext xmlns:c16="http://schemas.microsoft.com/office/drawing/2014/chart" uri="{C3380CC4-5D6E-409C-BE32-E72D297353CC}">
              <c16:uniqueId val="{00000006-3CCE-4504-A7D6-C47D248C93F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 Vincent &amp; the Grenadines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A6B5-44BE-ABE1-669A66ECB4A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A6B5-44BE-ABE1-669A66ECB4AD}"/>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A6B5-44BE-ABE1-669A66ECB4AD}"/>
              </c:ext>
            </c:extLst>
          </c:dPt>
          <c:cat>
            <c:strLit>
              <c:ptCount val="3"/>
              <c:pt idx="0">
                <c:v>Agriculture</c:v>
              </c:pt>
              <c:pt idx="1">
                <c:v>Industry</c:v>
              </c:pt>
              <c:pt idx="2">
                <c:v>Services</c:v>
              </c:pt>
            </c:strLit>
          </c:cat>
          <c:val>
            <c:numLit>
              <c:formatCode>General</c:formatCode>
              <c:ptCount val="3"/>
              <c:pt idx="0">
                <c:v>9.7000000000000003E-2</c:v>
              </c:pt>
              <c:pt idx="1">
                <c:v>0.19900000000000001</c:v>
              </c:pt>
              <c:pt idx="2">
                <c:v>0.70399999999999996</c:v>
              </c:pt>
            </c:numLit>
          </c:val>
          <c:extLst>
            <c:ext xmlns:c16="http://schemas.microsoft.com/office/drawing/2014/chart" uri="{C3380CC4-5D6E-409C-BE32-E72D297353CC}">
              <c16:uniqueId val="{00000006-A6B5-44BE-ABE1-669A66ECB4A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rPr>
              <a:t>Human Development Index in Pacific SIDS</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lineChart>
        <c:grouping val="standard"/>
        <c:varyColors val="0"/>
        <c:ser>
          <c:idx val="0"/>
          <c:order val="0"/>
          <c:tx>
            <c:v>Palau (HI)</c:v>
          </c:tx>
          <c:spPr>
            <a:ln w="28575" cap="rnd">
              <a:solidFill>
                <a:schemeClr val="accent6"/>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0.77300000000000002</c:v>
              </c:pt>
              <c:pt idx="1">
                <c:v>0.78400000000000003</c:v>
              </c:pt>
              <c:pt idx="2">
                <c:v>0.79500000000000004</c:v>
              </c:pt>
              <c:pt idx="3">
                <c:v>0.80400000000000005</c:v>
              </c:pt>
              <c:pt idx="4">
                <c:v>0.79900000000000004</c:v>
              </c:pt>
              <c:pt idx="5">
                <c:v>0.78600000000000003</c:v>
              </c:pt>
            </c:numLit>
          </c:val>
          <c:smooth val="0"/>
          <c:extLst>
            <c:ext xmlns:c16="http://schemas.microsoft.com/office/drawing/2014/chart" uri="{C3380CC4-5D6E-409C-BE32-E72D297353CC}">
              <c16:uniqueId val="{00000000-4F00-4D74-88B4-DA7C0C6BB6D6}"/>
            </c:ext>
          </c:extLst>
        </c:ser>
        <c:ser>
          <c:idx val="1"/>
          <c:order val="1"/>
          <c:tx>
            <c:v>Tonga (UMI)</c:v>
          </c:tx>
          <c:spPr>
            <a:ln w="28575" cap="rnd">
              <a:solidFill>
                <a:schemeClr val="accent5"/>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0.71699999999999997</c:v>
              </c:pt>
              <c:pt idx="1">
                <c:v>0.73099999999999998</c:v>
              </c:pt>
              <c:pt idx="2">
                <c:v>0.74</c:v>
              </c:pt>
              <c:pt idx="3">
                <c:v>0.755</c:v>
              </c:pt>
              <c:pt idx="4">
                <c:v>0.76500000000000001</c:v>
              </c:pt>
              <c:pt idx="5">
                <c:v>0.76900000000000002</c:v>
              </c:pt>
            </c:numLit>
          </c:val>
          <c:smooth val="0"/>
          <c:extLst>
            <c:ext xmlns:c16="http://schemas.microsoft.com/office/drawing/2014/chart" uri="{C3380CC4-5D6E-409C-BE32-E72D297353CC}">
              <c16:uniqueId val="{00000001-4F00-4D74-88B4-DA7C0C6BB6D6}"/>
            </c:ext>
          </c:extLst>
        </c:ser>
        <c:ser>
          <c:idx val="2"/>
          <c:order val="2"/>
          <c:tx>
            <c:v>Marshall Islands (UMI)</c:v>
          </c:tx>
          <c:spPr>
            <a:ln w="28575" cap="rnd">
              <a:solidFill>
                <a:schemeClr val="accent4"/>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1">
                <c:v>0.66600000000000004</c:v>
              </c:pt>
              <c:pt idx="2">
                <c:v>0.68100000000000005</c:v>
              </c:pt>
              <c:pt idx="3">
                <c:v>0.70199999999999996</c:v>
              </c:pt>
              <c:pt idx="4">
                <c:v>0.72199999999999998</c:v>
              </c:pt>
              <c:pt idx="5">
                <c:v>0.73299999999999998</c:v>
              </c:pt>
            </c:numLit>
          </c:val>
          <c:smooth val="0"/>
          <c:extLst>
            <c:ext xmlns:c16="http://schemas.microsoft.com/office/drawing/2014/chart" uri="{C3380CC4-5D6E-409C-BE32-E72D297353CC}">
              <c16:uniqueId val="{00000002-4F00-4D74-88B4-DA7C0C6BB6D6}"/>
            </c:ext>
          </c:extLst>
        </c:ser>
        <c:ser>
          <c:idx val="3"/>
          <c:order val="3"/>
          <c:tx>
            <c:v>Fiji (UMI)</c:v>
          </c:tx>
          <c:spPr>
            <a:ln w="28575" cap="rnd">
              <a:solidFill>
                <a:schemeClr val="accent6">
                  <a:lumMod val="6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0.69</c:v>
              </c:pt>
              <c:pt idx="1">
                <c:v>0.70099999999999996</c:v>
              </c:pt>
              <c:pt idx="2">
                <c:v>0.71199999999999997</c:v>
              </c:pt>
              <c:pt idx="3">
                <c:v>0.72499999999999998</c:v>
              </c:pt>
              <c:pt idx="4">
                <c:v>0.71799999999999997</c:v>
              </c:pt>
              <c:pt idx="5">
                <c:v>0.73099999999999998</c:v>
              </c:pt>
            </c:numLit>
          </c:val>
          <c:smooth val="0"/>
          <c:extLst>
            <c:ext xmlns:c16="http://schemas.microsoft.com/office/drawing/2014/chart" uri="{C3380CC4-5D6E-409C-BE32-E72D297353CC}">
              <c16:uniqueId val="{00000003-4F00-4D74-88B4-DA7C0C6BB6D6}"/>
            </c:ext>
          </c:extLst>
        </c:ser>
        <c:ser>
          <c:idx val="4"/>
          <c:order val="4"/>
          <c:tx>
            <c:v>Samoa (UMI)</c:v>
          </c:tx>
          <c:spPr>
            <a:ln w="28575" cap="rnd">
              <a:solidFill>
                <a:schemeClr val="accent5">
                  <a:lumMod val="6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0.70199999999999996</c:v>
              </c:pt>
              <c:pt idx="1">
                <c:v>0.71099999999999997</c:v>
              </c:pt>
              <c:pt idx="2">
                <c:v>0.70599999999999996</c:v>
              </c:pt>
              <c:pt idx="3">
                <c:v>0.71199999999999997</c:v>
              </c:pt>
              <c:pt idx="4">
                <c:v>0.70799999999999996</c:v>
              </c:pt>
              <c:pt idx="5">
                <c:v>0.70799999999999996</c:v>
              </c:pt>
            </c:numLit>
          </c:val>
          <c:smooth val="0"/>
          <c:extLst>
            <c:ext xmlns:c16="http://schemas.microsoft.com/office/drawing/2014/chart" uri="{C3380CC4-5D6E-409C-BE32-E72D297353CC}">
              <c16:uniqueId val="{00000004-4F00-4D74-88B4-DA7C0C6BB6D6}"/>
            </c:ext>
          </c:extLst>
        </c:ser>
        <c:ser>
          <c:idx val="5"/>
          <c:order val="5"/>
          <c:tx>
            <c:v>Nauru (HI)</c:v>
          </c:tx>
          <c:spPr>
            <a:ln w="28575" cap="rnd">
              <a:solidFill>
                <a:schemeClr val="accent4">
                  <a:lumMod val="6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0.61399999999999999</c:v>
              </c:pt>
              <c:pt idx="1">
                <c:v>0.624</c:v>
              </c:pt>
              <c:pt idx="2">
                <c:v>0.65500000000000003</c:v>
              </c:pt>
              <c:pt idx="3">
                <c:v>0.67</c:v>
              </c:pt>
              <c:pt idx="4">
                <c:v>0.68400000000000005</c:v>
              </c:pt>
              <c:pt idx="5">
                <c:v>0.70299999999999996</c:v>
              </c:pt>
            </c:numLit>
          </c:val>
          <c:smooth val="0"/>
          <c:extLst>
            <c:ext xmlns:c16="http://schemas.microsoft.com/office/drawing/2014/chart" uri="{C3380CC4-5D6E-409C-BE32-E72D297353CC}">
              <c16:uniqueId val="{00000005-4F00-4D74-88B4-DA7C0C6BB6D6}"/>
            </c:ext>
          </c:extLst>
        </c:ser>
        <c:ser>
          <c:idx val="6"/>
          <c:order val="6"/>
          <c:tx>
            <c:v>Tuvalu (UMI / LDC)</c:v>
          </c:tx>
          <c:spPr>
            <a:ln w="28575" cap="rnd">
              <a:solidFill>
                <a:schemeClr val="accent6">
                  <a:lumMod val="80000"/>
                  <a:lumOff val="2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0.63600000000000001</c:v>
              </c:pt>
              <c:pt idx="1">
                <c:v>0.64100000000000001</c:v>
              </c:pt>
              <c:pt idx="2">
                <c:v>0.65</c:v>
              </c:pt>
              <c:pt idx="3">
                <c:v>0.66800000000000004</c:v>
              </c:pt>
              <c:pt idx="4">
                <c:v>0.68100000000000005</c:v>
              </c:pt>
              <c:pt idx="5">
                <c:v>0.68899999999999995</c:v>
              </c:pt>
            </c:numLit>
          </c:val>
          <c:smooth val="0"/>
          <c:extLst>
            <c:ext xmlns:c16="http://schemas.microsoft.com/office/drawing/2014/chart" uri="{C3380CC4-5D6E-409C-BE32-E72D297353CC}">
              <c16:uniqueId val="{00000006-4F00-4D74-88B4-DA7C0C6BB6D6}"/>
            </c:ext>
          </c:extLst>
        </c:ser>
        <c:ser>
          <c:idx val="7"/>
          <c:order val="7"/>
          <c:tx>
            <c:v>Kiribati (LMI / LDC)</c:v>
          </c:tx>
          <c:spPr>
            <a:ln w="28575" cap="rnd">
              <a:solidFill>
                <a:schemeClr val="accent5">
                  <a:lumMod val="80000"/>
                  <a:lumOff val="2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0.59599999999999997</c:v>
              </c:pt>
              <c:pt idx="1">
                <c:v>0.60299999999999998</c:v>
              </c:pt>
              <c:pt idx="2">
                <c:v>0.61499999999999999</c:v>
              </c:pt>
              <c:pt idx="3">
                <c:v>0.63</c:v>
              </c:pt>
              <c:pt idx="4">
                <c:v>0.63200000000000001</c:v>
              </c:pt>
              <c:pt idx="5">
                <c:v>0.64400000000000002</c:v>
              </c:pt>
            </c:numLit>
          </c:val>
          <c:smooth val="0"/>
          <c:extLst>
            <c:ext xmlns:c16="http://schemas.microsoft.com/office/drawing/2014/chart" uri="{C3380CC4-5D6E-409C-BE32-E72D297353CC}">
              <c16:uniqueId val="{00000007-4F00-4D74-88B4-DA7C0C6BB6D6}"/>
            </c:ext>
          </c:extLst>
        </c:ser>
        <c:ser>
          <c:idx val="8"/>
          <c:order val="8"/>
          <c:tx>
            <c:v>Timor-Leste (LMI / LDC)</c:v>
          </c:tx>
          <c:spPr>
            <a:ln w="28575" cap="rnd">
              <a:solidFill>
                <a:schemeClr val="accent4">
                  <a:lumMod val="80000"/>
                  <a:lumOff val="2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0.63400000000000001</c:v>
              </c:pt>
              <c:pt idx="1">
                <c:v>0.65500000000000003</c:v>
              </c:pt>
              <c:pt idx="2">
                <c:v>0.63700000000000001</c:v>
              </c:pt>
              <c:pt idx="3">
                <c:v>0.621</c:v>
              </c:pt>
              <c:pt idx="4">
                <c:v>0.65</c:v>
              </c:pt>
              <c:pt idx="5">
                <c:v>0.63400000000000001</c:v>
              </c:pt>
            </c:numLit>
          </c:val>
          <c:smooth val="0"/>
          <c:extLst>
            <c:ext xmlns:c16="http://schemas.microsoft.com/office/drawing/2014/chart" uri="{C3380CC4-5D6E-409C-BE32-E72D297353CC}">
              <c16:uniqueId val="{00000008-4F00-4D74-88B4-DA7C0C6BB6D6}"/>
            </c:ext>
          </c:extLst>
        </c:ser>
        <c:ser>
          <c:idx val="9"/>
          <c:order val="9"/>
          <c:tx>
            <c:v>Vanuatu (LMI)</c:v>
          </c:tx>
          <c:spPr>
            <a:ln w="28575" cap="rnd">
              <a:solidFill>
                <a:schemeClr val="accent6">
                  <a:lumMod val="8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0.57799999999999996</c:v>
              </c:pt>
              <c:pt idx="1">
                <c:v>0.58699999999999997</c:v>
              </c:pt>
              <c:pt idx="2">
                <c:v>0.59699999999999998</c:v>
              </c:pt>
              <c:pt idx="3">
                <c:v>0.60699999999999998</c:v>
              </c:pt>
              <c:pt idx="4">
                <c:v>0.61699999999999999</c:v>
              </c:pt>
              <c:pt idx="5">
                <c:v>0.621</c:v>
              </c:pt>
            </c:numLit>
          </c:val>
          <c:smooth val="0"/>
          <c:extLst>
            <c:ext xmlns:c16="http://schemas.microsoft.com/office/drawing/2014/chart" uri="{C3380CC4-5D6E-409C-BE32-E72D297353CC}">
              <c16:uniqueId val="{00000009-4F00-4D74-88B4-DA7C0C6BB6D6}"/>
            </c:ext>
          </c:extLst>
        </c:ser>
        <c:ser>
          <c:idx val="10"/>
          <c:order val="10"/>
          <c:tx>
            <c:v>Micronesia (Federated States of) (LMI)</c:v>
          </c:tx>
          <c:spPr>
            <a:ln w="28575" cap="rnd">
              <a:solidFill>
                <a:schemeClr val="accent5">
                  <a:lumMod val="8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0.6</c:v>
              </c:pt>
              <c:pt idx="1">
                <c:v>0.60499999999999998</c:v>
              </c:pt>
              <c:pt idx="2">
                <c:v>0.60199999999999998</c:v>
              </c:pt>
              <c:pt idx="3">
                <c:v>0.60699999999999998</c:v>
              </c:pt>
              <c:pt idx="4">
                <c:v>0.60899999999999999</c:v>
              </c:pt>
              <c:pt idx="5">
                <c:v>0.61499999999999999</c:v>
              </c:pt>
            </c:numLit>
          </c:val>
          <c:smooth val="0"/>
          <c:extLst>
            <c:ext xmlns:c16="http://schemas.microsoft.com/office/drawing/2014/chart" uri="{C3380CC4-5D6E-409C-BE32-E72D297353CC}">
              <c16:uniqueId val="{0000000A-4F00-4D74-88B4-DA7C0C6BB6D6}"/>
            </c:ext>
          </c:extLst>
        </c:ser>
        <c:ser>
          <c:idx val="11"/>
          <c:order val="11"/>
          <c:tx>
            <c:v>Solomon Islands (LMI / LDC)</c:v>
          </c:tx>
          <c:spPr>
            <a:ln w="28575" cap="rnd">
              <a:solidFill>
                <a:schemeClr val="accent4">
                  <a:lumMod val="8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0.55600000000000005</c:v>
              </c:pt>
              <c:pt idx="1">
                <c:v>0.56699999999999995</c:v>
              </c:pt>
              <c:pt idx="2">
                <c:v>0.57499999999999996</c:v>
              </c:pt>
              <c:pt idx="3">
                <c:v>0.58099999999999996</c:v>
              </c:pt>
              <c:pt idx="4">
                <c:v>0.57899999999999996</c:v>
              </c:pt>
              <c:pt idx="5">
                <c:v>0.58399999999999996</c:v>
              </c:pt>
            </c:numLit>
          </c:val>
          <c:smooth val="0"/>
          <c:extLst>
            <c:ext xmlns:c16="http://schemas.microsoft.com/office/drawing/2014/chart" uri="{C3380CC4-5D6E-409C-BE32-E72D297353CC}">
              <c16:uniqueId val="{0000000B-4F00-4D74-88B4-DA7C0C6BB6D6}"/>
            </c:ext>
          </c:extLst>
        </c:ser>
        <c:ser>
          <c:idx val="12"/>
          <c:order val="12"/>
          <c:tx>
            <c:v>Papua New Guinea (LMI)</c:v>
          </c:tx>
          <c:spPr>
            <a:ln w="28575" cap="rnd">
              <a:solidFill>
                <a:schemeClr val="accent6">
                  <a:lumMod val="60000"/>
                  <a:lumOff val="40000"/>
                </a:schemeClr>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0.48899999999999999</c:v>
              </c:pt>
              <c:pt idx="1">
                <c:v>0.50800000000000001</c:v>
              </c:pt>
              <c:pt idx="2">
                <c:v>0.53400000000000003</c:v>
              </c:pt>
              <c:pt idx="3">
                <c:v>0.55500000000000005</c:v>
              </c:pt>
              <c:pt idx="4">
                <c:v>0.56699999999999995</c:v>
              </c:pt>
              <c:pt idx="5">
                <c:v>0.57599999999999996</c:v>
              </c:pt>
            </c:numLit>
          </c:val>
          <c:smooth val="0"/>
          <c:extLst>
            <c:ext xmlns:c16="http://schemas.microsoft.com/office/drawing/2014/chart" uri="{C3380CC4-5D6E-409C-BE32-E72D297353CC}">
              <c16:uniqueId val="{0000000C-4F00-4D74-88B4-DA7C0C6BB6D6}"/>
            </c:ext>
          </c:extLst>
        </c:ser>
        <c:ser>
          <c:idx val="13"/>
          <c:order val="13"/>
          <c:tx>
            <c:v>Average Pacific</c:v>
          </c:tx>
          <c:spPr>
            <a:ln w="28575" cap="rnd">
              <a:solidFill>
                <a:srgbClr val="FF0000"/>
              </a:solidFill>
              <a:round/>
            </a:ln>
            <a:effectLst/>
          </c:spPr>
          <c:marker>
            <c:symbol val="none"/>
          </c:marker>
          <c:cat>
            <c:numLit>
              <c:formatCode>General</c:formatCode>
              <c:ptCount val="6"/>
              <c:pt idx="0">
                <c:v>2008</c:v>
              </c:pt>
              <c:pt idx="1">
                <c:v>2011</c:v>
              </c:pt>
              <c:pt idx="2">
                <c:v>2014</c:v>
              </c:pt>
              <c:pt idx="3">
                <c:v>2017</c:v>
              </c:pt>
              <c:pt idx="4">
                <c:v>2020</c:v>
              </c:pt>
              <c:pt idx="5">
                <c:v>2023</c:v>
              </c:pt>
            </c:numLit>
          </c:cat>
          <c:val>
            <c:numLit>
              <c:formatCode>General</c:formatCode>
              <c:ptCount val="6"/>
              <c:pt idx="0">
                <c:v>0.58346153846153848</c:v>
              </c:pt>
              <c:pt idx="1">
                <c:v>0.64484615384615374</c:v>
              </c:pt>
              <c:pt idx="2">
                <c:v>0.65376923076923077</c:v>
              </c:pt>
              <c:pt idx="3">
                <c:v>0.66438461538461546</c:v>
              </c:pt>
              <c:pt idx="4">
                <c:v>0.67161538461538461</c:v>
              </c:pt>
              <c:pt idx="5">
                <c:v>0.67638461538461547</c:v>
              </c:pt>
            </c:numLit>
          </c:val>
          <c:smooth val="0"/>
          <c:extLst>
            <c:ext xmlns:c16="http://schemas.microsoft.com/office/drawing/2014/chart" uri="{C3380CC4-5D6E-409C-BE32-E72D297353CC}">
              <c16:uniqueId val="{0000000D-4F00-4D74-88B4-DA7C0C6BB6D6}"/>
            </c:ext>
          </c:extLst>
        </c:ser>
        <c:dLbls>
          <c:showLegendKey val="0"/>
          <c:showVal val="0"/>
          <c:showCatName val="0"/>
          <c:showSerName val="0"/>
          <c:showPercent val="0"/>
          <c:showBubbleSize val="0"/>
        </c:dLbls>
        <c:smooth val="0"/>
        <c:axId val="321064032"/>
        <c:axId val="321066432"/>
      </c:lineChart>
      <c:catAx>
        <c:axId val="321064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1066432"/>
        <c:crosses val="autoZero"/>
        <c:auto val="1"/>
        <c:lblAlgn val="ctr"/>
        <c:lblOffset val="100"/>
        <c:noMultiLvlLbl val="0"/>
      </c:catAx>
      <c:valAx>
        <c:axId val="321066432"/>
        <c:scaling>
          <c:orientation val="minMax"/>
          <c:max val="1"/>
          <c:min val="0.4"/>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210640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Trinidad &amp; Tobago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06E-48BD-BBB8-3BBD4138E8C5}"/>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06E-48BD-BBB8-3BBD4138E8C5}"/>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06E-48BD-BBB8-3BBD4138E8C5}"/>
              </c:ext>
            </c:extLst>
          </c:dPt>
          <c:cat>
            <c:strLit>
              <c:ptCount val="3"/>
              <c:pt idx="0">
                <c:v>Agriculture</c:v>
              </c:pt>
              <c:pt idx="1">
                <c:v>Industry</c:v>
              </c:pt>
              <c:pt idx="2">
                <c:v>Services</c:v>
              </c:pt>
            </c:strLit>
          </c:cat>
          <c:val>
            <c:numLit>
              <c:formatCode>General</c:formatCode>
              <c:ptCount val="3"/>
              <c:pt idx="0">
                <c:v>1.1003730919579542E-2</c:v>
              </c:pt>
              <c:pt idx="1">
                <c:v>0.47528937235284557</c:v>
              </c:pt>
              <c:pt idx="2">
                <c:v>0.51370689672757486</c:v>
              </c:pt>
            </c:numLit>
          </c:val>
          <c:extLst>
            <c:ext xmlns:c16="http://schemas.microsoft.com/office/drawing/2014/chart" uri="{C3380CC4-5D6E-409C-BE32-E72D297353CC}">
              <c16:uniqueId val="{00000006-106E-48BD-BBB8-3BBD4138E8C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Trinidad &amp; Tobago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997-46FB-BD6F-4689D4F00E0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997-46FB-BD6F-4689D4F00E0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997-46FB-BD6F-4689D4F00E02}"/>
              </c:ext>
            </c:extLst>
          </c:dPt>
          <c:cat>
            <c:strLit>
              <c:ptCount val="3"/>
              <c:pt idx="0">
                <c:v>Agriculture</c:v>
              </c:pt>
              <c:pt idx="1">
                <c:v>Industry</c:v>
              </c:pt>
              <c:pt idx="2">
                <c:v>Services</c:v>
              </c:pt>
            </c:strLit>
          </c:cat>
          <c:val>
            <c:numLit>
              <c:formatCode>General</c:formatCode>
              <c:ptCount val="3"/>
              <c:pt idx="0">
                <c:v>0.03</c:v>
              </c:pt>
              <c:pt idx="1">
                <c:v>0.26700000000000002</c:v>
              </c:pt>
              <c:pt idx="2">
                <c:v>0.70299999999999996</c:v>
              </c:pt>
            </c:numLit>
          </c:val>
          <c:extLst>
            <c:ext xmlns:c16="http://schemas.microsoft.com/office/drawing/2014/chart" uri="{C3380CC4-5D6E-409C-BE32-E72D297353CC}">
              <c16:uniqueId val="{00000006-8997-46FB-BD6F-4689D4F00E0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Belize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F1C2-4CE2-967E-4651945125E4}"/>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F1C2-4CE2-967E-4651945125E4}"/>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F1C2-4CE2-967E-4651945125E4}"/>
              </c:ext>
            </c:extLst>
          </c:dPt>
          <c:cat>
            <c:strLit>
              <c:ptCount val="3"/>
              <c:pt idx="0">
                <c:v>Agriculture</c:v>
              </c:pt>
              <c:pt idx="1">
                <c:v>Industry</c:v>
              </c:pt>
              <c:pt idx="2">
                <c:v>Services</c:v>
              </c:pt>
            </c:strLit>
          </c:cat>
          <c:val>
            <c:numLit>
              <c:formatCode>General</c:formatCode>
              <c:ptCount val="3"/>
              <c:pt idx="0">
                <c:v>0.10703446398934709</c:v>
              </c:pt>
              <c:pt idx="1">
                <c:v>1.8183320333097625E-2</c:v>
              </c:pt>
              <c:pt idx="2">
                <c:v>0.87478221567755532</c:v>
              </c:pt>
            </c:numLit>
          </c:val>
          <c:extLst>
            <c:ext xmlns:c16="http://schemas.microsoft.com/office/drawing/2014/chart" uri="{C3380CC4-5D6E-409C-BE32-E72D297353CC}">
              <c16:uniqueId val="{00000006-F1C2-4CE2-967E-4651945125E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Belize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85E-4703-8804-2649247D94B1}"/>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85E-4703-8804-2649247D94B1}"/>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85E-4703-8804-2649247D94B1}"/>
              </c:ext>
            </c:extLst>
          </c:dPt>
          <c:cat>
            <c:strLit>
              <c:ptCount val="3"/>
              <c:pt idx="0">
                <c:v>Agriculture</c:v>
              </c:pt>
              <c:pt idx="1">
                <c:v>Industry</c:v>
              </c:pt>
              <c:pt idx="2">
                <c:v>Services</c:v>
              </c:pt>
            </c:strLit>
          </c:cat>
          <c:val>
            <c:numLit>
              <c:formatCode>General</c:formatCode>
              <c:ptCount val="3"/>
              <c:pt idx="0">
                <c:v>0.16800000000000001</c:v>
              </c:pt>
              <c:pt idx="1">
                <c:v>0.19600000000000001</c:v>
              </c:pt>
              <c:pt idx="2">
                <c:v>0.63600000000000001</c:v>
              </c:pt>
            </c:numLit>
          </c:val>
          <c:extLst>
            <c:ext xmlns:c16="http://schemas.microsoft.com/office/drawing/2014/chart" uri="{C3380CC4-5D6E-409C-BE32-E72D297353CC}">
              <c16:uniqueId val="{00000006-385E-4703-8804-2649247D94B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Guyana</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E508-4B08-B25B-0DF4EA6B4BD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E508-4B08-B25B-0DF4EA6B4BD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E508-4B08-B25B-0DF4EA6B4BD2}"/>
              </c:ext>
            </c:extLst>
          </c:dPt>
          <c:cat>
            <c:strLit>
              <c:ptCount val="3"/>
              <c:pt idx="0">
                <c:v>Agriculture</c:v>
              </c:pt>
              <c:pt idx="1">
                <c:v>Industry</c:v>
              </c:pt>
              <c:pt idx="2">
                <c:v>Services</c:v>
              </c:pt>
            </c:strLit>
          </c:cat>
          <c:val>
            <c:numLit>
              <c:formatCode>General</c:formatCode>
              <c:ptCount val="3"/>
              <c:pt idx="0">
                <c:v>0.10356892932120364</c:v>
              </c:pt>
              <c:pt idx="1">
                <c:v>0.69559132260321899</c:v>
              </c:pt>
              <c:pt idx="2">
                <c:v>0.20083974807557733</c:v>
              </c:pt>
            </c:numLit>
          </c:val>
          <c:extLst>
            <c:ext xmlns:c16="http://schemas.microsoft.com/office/drawing/2014/chart" uri="{C3380CC4-5D6E-409C-BE32-E72D297353CC}">
              <c16:uniqueId val="{00000006-E508-4B08-B25B-0DF4EA6B4BD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Guyana</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057-456D-A9B2-E01386DE6D5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057-456D-A9B2-E01386DE6D5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057-456D-A9B2-E01386DE6D50}"/>
              </c:ext>
            </c:extLst>
          </c:dPt>
          <c:cat>
            <c:strLit>
              <c:ptCount val="3"/>
              <c:pt idx="0">
                <c:v>Agriculture</c:v>
              </c:pt>
              <c:pt idx="1">
                <c:v>Industry</c:v>
              </c:pt>
              <c:pt idx="2">
                <c:v>Services</c:v>
              </c:pt>
            </c:strLit>
          </c:cat>
          <c:val>
            <c:numLit>
              <c:formatCode>General</c:formatCode>
              <c:ptCount val="3"/>
              <c:pt idx="0">
                <c:v>0.11899999999999999</c:v>
              </c:pt>
              <c:pt idx="1">
                <c:v>0.254</c:v>
              </c:pt>
              <c:pt idx="2">
                <c:v>0.627</c:v>
              </c:pt>
            </c:numLit>
          </c:val>
          <c:extLst>
            <c:ext xmlns:c16="http://schemas.microsoft.com/office/drawing/2014/chart" uri="{C3380CC4-5D6E-409C-BE32-E72D297353CC}">
              <c16:uniqueId val="{00000006-8057-456D-A9B2-E01386DE6D5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Suriname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C368-4D16-A9D5-D275C4B1448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C368-4D16-A9D5-D275C4B1448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C368-4D16-A9D5-D275C4B1448C}"/>
              </c:ext>
            </c:extLst>
          </c:dPt>
          <c:cat>
            <c:strLit>
              <c:ptCount val="3"/>
              <c:pt idx="0">
                <c:v>Agriculture</c:v>
              </c:pt>
              <c:pt idx="1">
                <c:v>Industry</c:v>
              </c:pt>
              <c:pt idx="2">
                <c:v>Services</c:v>
              </c:pt>
            </c:strLit>
          </c:cat>
          <c:val>
            <c:numLit>
              <c:formatCode>General</c:formatCode>
              <c:ptCount val="3"/>
              <c:pt idx="0">
                <c:v>8.2623357428627253E-2</c:v>
              </c:pt>
              <c:pt idx="1">
                <c:v>0.44169986494177205</c:v>
              </c:pt>
              <c:pt idx="2">
                <c:v>0.47567677762960064</c:v>
              </c:pt>
            </c:numLit>
          </c:val>
          <c:extLst>
            <c:ext xmlns:c16="http://schemas.microsoft.com/office/drawing/2014/chart" uri="{C3380CC4-5D6E-409C-BE32-E72D297353CC}">
              <c16:uniqueId val="{00000006-C368-4D16-A9D5-D275C4B1448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Suriname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5C3-4C01-A648-74A7B5E2297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5C3-4C01-A648-74A7B5E2297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5C3-4C01-A648-74A7B5E2297B}"/>
              </c:ext>
            </c:extLst>
          </c:dPt>
          <c:cat>
            <c:strLit>
              <c:ptCount val="3"/>
              <c:pt idx="0">
                <c:v>Agriculture</c:v>
              </c:pt>
              <c:pt idx="1">
                <c:v>Industry</c:v>
              </c:pt>
              <c:pt idx="2">
                <c:v>Services</c:v>
              </c:pt>
            </c:strLit>
          </c:cat>
          <c:val>
            <c:numLit>
              <c:formatCode>General</c:formatCode>
              <c:ptCount val="3"/>
              <c:pt idx="0">
                <c:v>7.4999999999999997E-2</c:v>
              </c:pt>
              <c:pt idx="1">
                <c:v>0.26400000000000001</c:v>
              </c:pt>
              <c:pt idx="2">
                <c:v>0.66</c:v>
              </c:pt>
            </c:numLit>
          </c:val>
          <c:extLst>
            <c:ext xmlns:c16="http://schemas.microsoft.com/office/drawing/2014/chart" uri="{C3380CC4-5D6E-409C-BE32-E72D297353CC}">
              <c16:uniqueId val="{00000006-15C3-4C01-A648-74A7B5E2297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Cabo Verde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4D9C-4246-9534-9BB040B48F9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4D9C-4246-9534-9BB040B48F9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4D9C-4246-9534-9BB040B48F9B}"/>
              </c:ext>
            </c:extLst>
          </c:dPt>
          <c:cat>
            <c:strLit>
              <c:ptCount val="3"/>
              <c:pt idx="0">
                <c:v>Agriculture</c:v>
              </c:pt>
              <c:pt idx="1">
                <c:v>Industry</c:v>
              </c:pt>
              <c:pt idx="2">
                <c:v>Services</c:v>
              </c:pt>
            </c:strLit>
          </c:cat>
          <c:val>
            <c:numLit>
              <c:formatCode>General</c:formatCode>
              <c:ptCount val="3"/>
              <c:pt idx="0">
                <c:v>4.2728027944870933E-2</c:v>
              </c:pt>
              <c:pt idx="1">
                <c:v>0.17157269970273542</c:v>
              </c:pt>
              <c:pt idx="2">
                <c:v>0.78569927235239367</c:v>
              </c:pt>
            </c:numLit>
          </c:val>
          <c:extLst>
            <c:ext xmlns:c16="http://schemas.microsoft.com/office/drawing/2014/chart" uri="{C3380CC4-5D6E-409C-BE32-E72D297353CC}">
              <c16:uniqueId val="{00000006-4D9C-4246-9534-9BB040B48F9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Cabo Verde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F06-4947-9DA6-140C6CD4513F}"/>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F06-4947-9DA6-140C6CD4513F}"/>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F06-4947-9DA6-140C6CD4513F}"/>
              </c:ext>
            </c:extLst>
          </c:dPt>
          <c:cat>
            <c:strLit>
              <c:ptCount val="3"/>
              <c:pt idx="0">
                <c:v>Agriculture</c:v>
              </c:pt>
              <c:pt idx="1">
                <c:v>Industry</c:v>
              </c:pt>
              <c:pt idx="2">
                <c:v>Services</c:v>
              </c:pt>
            </c:strLit>
          </c:cat>
          <c:val>
            <c:numLit>
              <c:formatCode>General</c:formatCode>
              <c:ptCount val="3"/>
              <c:pt idx="0">
                <c:v>0.10100000000000001</c:v>
              </c:pt>
              <c:pt idx="1">
                <c:v>0.22</c:v>
              </c:pt>
              <c:pt idx="2">
                <c:v>0.67900000000000005</c:v>
              </c:pt>
            </c:numLit>
          </c:val>
          <c:extLst>
            <c:ext xmlns:c16="http://schemas.microsoft.com/office/drawing/2014/chart" uri="{C3380CC4-5D6E-409C-BE32-E72D297353CC}">
              <c16:uniqueId val="{00000006-8F06-4947-9DA6-140C6CD4513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Caribbean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rgbClr val="8BC04D"/>
            </a:solidFill>
            <a:ln>
              <a:noFill/>
            </a:ln>
            <a:effectLst/>
          </c:spPr>
          <c:invertIfNegative val="0"/>
          <c:cat>
            <c:strLit>
              <c:ptCount val="4"/>
              <c:pt idx="0">
                <c:v>Land Area (km²)</c:v>
              </c:pt>
              <c:pt idx="1">
                <c:v>Marine Area (km2)</c:v>
              </c:pt>
              <c:pt idx="2">
                <c:v>Agricultural Land (% of total)</c:v>
              </c:pt>
              <c:pt idx="3">
                <c:v>Agricultural Land (km²)</c:v>
              </c:pt>
            </c:strLit>
          </c:cat>
          <c:val>
            <c:numLit>
              <c:formatCode>General</c:formatCode>
              <c:ptCount val="4"/>
              <c:pt idx="0">
                <c:v>603406</c:v>
              </c:pt>
              <c:pt idx="1">
                <c:v>2551424</c:v>
              </c:pt>
              <c:pt idx="3">
                <c:v>123962</c:v>
              </c:pt>
            </c:numLit>
          </c:val>
          <c:extLst>
            <c:ext xmlns:c16="http://schemas.microsoft.com/office/drawing/2014/chart" uri="{C3380CC4-5D6E-409C-BE32-E72D297353CC}">
              <c16:uniqueId val="{00000000-5617-41EB-BEBF-8F66D20DB20D}"/>
            </c:ext>
          </c:extLst>
        </c:ser>
        <c:dLbls>
          <c:showLegendKey val="0"/>
          <c:showVal val="0"/>
          <c:showCatName val="0"/>
          <c:showSerName val="0"/>
          <c:showPercent val="0"/>
          <c:showBubbleSize val="0"/>
        </c:dLbls>
        <c:gapWidth val="182"/>
        <c:axId val="480848607"/>
        <c:axId val="915780175"/>
      </c:barChart>
      <c:catAx>
        <c:axId val="4808486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5780175"/>
        <c:crosses val="autoZero"/>
        <c:auto val="1"/>
        <c:lblAlgn val="ctr"/>
        <c:lblOffset val="100"/>
        <c:noMultiLvlLbl val="0"/>
      </c:catAx>
      <c:valAx>
        <c:axId val="91578017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808486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Guinea</a:t>
            </a:r>
            <a:r>
              <a:rPr lang="en-US" baseline="0"/>
              <a:t> Bissau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FF6-4EAD-A401-4EF29DB3716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FF6-4EAD-A401-4EF29DB3716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FF6-4EAD-A401-4EF29DB37160}"/>
              </c:ext>
            </c:extLst>
          </c:dPt>
          <c:cat>
            <c:strLit>
              <c:ptCount val="3"/>
              <c:pt idx="0">
                <c:v>Agriculture</c:v>
              </c:pt>
              <c:pt idx="1">
                <c:v>Industry</c:v>
              </c:pt>
              <c:pt idx="2">
                <c:v>Services</c:v>
              </c:pt>
            </c:strLit>
          </c:cat>
          <c:val>
            <c:numLit>
              <c:formatCode>General</c:formatCode>
              <c:ptCount val="3"/>
              <c:pt idx="0">
                <c:v>0.32326878897276012</c:v>
              </c:pt>
              <c:pt idx="1">
                <c:v>0.12974510447434634</c:v>
              </c:pt>
              <c:pt idx="2">
                <c:v>0.54698610655289359</c:v>
              </c:pt>
            </c:numLit>
          </c:val>
          <c:extLst>
            <c:ext xmlns:c16="http://schemas.microsoft.com/office/drawing/2014/chart" uri="{C3380CC4-5D6E-409C-BE32-E72D297353CC}">
              <c16:uniqueId val="{00000006-8FF6-4EAD-A401-4EF29DB3716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Guinea Bissau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BEB-49D3-80AD-65362C2F3A63}"/>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BEB-49D3-80AD-65362C2F3A63}"/>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BEB-49D3-80AD-65362C2F3A63}"/>
              </c:ext>
            </c:extLst>
          </c:dPt>
          <c:cat>
            <c:strLit>
              <c:ptCount val="3"/>
              <c:pt idx="0">
                <c:v>Agriculture</c:v>
              </c:pt>
              <c:pt idx="1">
                <c:v>Industry</c:v>
              </c:pt>
              <c:pt idx="2">
                <c:v>Services</c:v>
              </c:pt>
            </c:strLit>
          </c:cat>
          <c:val>
            <c:numLit>
              <c:formatCode>General</c:formatCode>
              <c:ptCount val="3"/>
              <c:pt idx="0">
                <c:v>0.503</c:v>
              </c:pt>
              <c:pt idx="1">
                <c:v>0.106</c:v>
              </c:pt>
              <c:pt idx="2">
                <c:v>0.39100000000000001</c:v>
              </c:pt>
            </c:numLit>
          </c:val>
          <c:extLst>
            <c:ext xmlns:c16="http://schemas.microsoft.com/office/drawing/2014/chart" uri="{C3380CC4-5D6E-409C-BE32-E72D297353CC}">
              <c16:uniqueId val="{00000006-1BEB-49D3-80AD-65362C2F3A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baseline="0"/>
              <a:t>São Tomé and Príncipe </a:t>
            </a:r>
            <a:r>
              <a:rPr lang="en-US"/>
              <a:t>GDP</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AA53-4169-A2DB-9EDE2C43AA5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AA53-4169-A2DB-9EDE2C43AA5D}"/>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AA53-4169-A2DB-9EDE2C43AA5D}"/>
              </c:ext>
            </c:extLst>
          </c:dPt>
          <c:cat>
            <c:strLit>
              <c:ptCount val="3"/>
              <c:pt idx="0">
                <c:v>Agriculture</c:v>
              </c:pt>
              <c:pt idx="1">
                <c:v>Industry</c:v>
              </c:pt>
              <c:pt idx="2">
                <c:v>Services</c:v>
              </c:pt>
            </c:strLit>
          </c:cat>
          <c:val>
            <c:numLit>
              <c:formatCode>General</c:formatCode>
              <c:ptCount val="3"/>
              <c:pt idx="0">
                <c:v>70.62</c:v>
              </c:pt>
              <c:pt idx="1">
                <c:v>62.32</c:v>
              </c:pt>
              <c:pt idx="2">
                <c:v>403.85</c:v>
              </c:pt>
            </c:numLit>
          </c:val>
          <c:extLst>
            <c:ext xmlns:c16="http://schemas.microsoft.com/office/drawing/2014/chart" uri="{C3380CC4-5D6E-409C-BE32-E72D297353CC}">
              <c16:uniqueId val="{00000006-AA53-4169-A2DB-9EDE2C43AA5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n-US" sz="1400" b="0" i="0" u="none" strike="noStrike" baseline="0"/>
              <a:t>São Tomé and Príncipe </a:t>
            </a:r>
            <a:r>
              <a:rPr lang="en-US"/>
              <a:t>Employment</a:t>
            </a:r>
          </a:p>
        </c:rich>
      </c:tx>
      <c:layout>
        <c:manualLayout>
          <c:xMode val="edge"/>
          <c:yMode val="edge"/>
          <c:x val="0.24413085557362627"/>
          <c:y val="2.3547158840604647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7986-4465-9FB5-5026A9FBDBF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986-4465-9FB5-5026A9FBDBF6}"/>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7986-4465-9FB5-5026A9FBDBF6}"/>
              </c:ext>
            </c:extLst>
          </c:dPt>
          <c:cat>
            <c:strLit>
              <c:ptCount val="3"/>
              <c:pt idx="0">
                <c:v>Agriculture</c:v>
              </c:pt>
              <c:pt idx="1">
                <c:v>Industry</c:v>
              </c:pt>
              <c:pt idx="2">
                <c:v>Services</c:v>
              </c:pt>
            </c:strLit>
          </c:cat>
          <c:val>
            <c:numLit>
              <c:formatCode>General</c:formatCode>
              <c:ptCount val="3"/>
              <c:pt idx="0">
                <c:v>0.17100000000000001</c:v>
              </c:pt>
              <c:pt idx="1">
                <c:v>0.2</c:v>
              </c:pt>
              <c:pt idx="2">
                <c:v>0.628</c:v>
              </c:pt>
            </c:numLit>
          </c:val>
          <c:extLst>
            <c:ext xmlns:c16="http://schemas.microsoft.com/office/drawing/2014/chart" uri="{C3380CC4-5D6E-409C-BE32-E72D297353CC}">
              <c16:uniqueId val="{00000006-7986-4465-9FB5-5026A9FBDBF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Comoros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DEF8-48AC-BEAE-2CCD21A0D793}"/>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EF8-48AC-BEAE-2CCD21A0D793}"/>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DEF8-48AC-BEAE-2CCD21A0D793}"/>
              </c:ext>
            </c:extLst>
          </c:dPt>
          <c:cat>
            <c:strLit>
              <c:ptCount val="3"/>
              <c:pt idx="0">
                <c:v>Agriculture</c:v>
              </c:pt>
              <c:pt idx="1">
                <c:v>Industry</c:v>
              </c:pt>
              <c:pt idx="2">
                <c:v>Services</c:v>
              </c:pt>
            </c:strLit>
          </c:cat>
          <c:val>
            <c:numLit>
              <c:formatCode>General</c:formatCode>
              <c:ptCount val="3"/>
              <c:pt idx="0">
                <c:v>0.38032751054994202</c:v>
              </c:pt>
              <c:pt idx="1">
                <c:v>9.1830730173674741E-2</c:v>
              </c:pt>
              <c:pt idx="2">
                <c:v>0.52784175927638322</c:v>
              </c:pt>
            </c:numLit>
          </c:val>
          <c:extLst>
            <c:ext xmlns:c16="http://schemas.microsoft.com/office/drawing/2014/chart" uri="{C3380CC4-5D6E-409C-BE32-E72D297353CC}">
              <c16:uniqueId val="{00000006-DEF8-48AC-BEAE-2CCD21A0D79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Comoros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0E2A-4830-B145-64B4B4A8484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0E2A-4830-B145-64B4B4A8484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0E2A-4830-B145-64B4B4A8484C}"/>
              </c:ext>
            </c:extLst>
          </c:dPt>
          <c:cat>
            <c:strLit>
              <c:ptCount val="3"/>
              <c:pt idx="0">
                <c:v>Agriculture</c:v>
              </c:pt>
              <c:pt idx="1">
                <c:v>Industry</c:v>
              </c:pt>
              <c:pt idx="2">
                <c:v>Services</c:v>
              </c:pt>
            </c:strLit>
          </c:cat>
          <c:val>
            <c:numLit>
              <c:formatCode>General</c:formatCode>
              <c:ptCount val="3"/>
              <c:pt idx="0">
                <c:v>0.34599999999999997</c:v>
              </c:pt>
              <c:pt idx="1">
                <c:v>0.15</c:v>
              </c:pt>
              <c:pt idx="2">
                <c:v>0.504</c:v>
              </c:pt>
            </c:numLit>
          </c:val>
          <c:extLst>
            <c:ext xmlns:c16="http://schemas.microsoft.com/office/drawing/2014/chart" uri="{C3380CC4-5D6E-409C-BE32-E72D297353CC}">
              <c16:uniqueId val="{00000006-0E2A-4830-B145-64B4B4A8484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Maldives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FBD4-4E78-8519-FD81D68D52E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FBD4-4E78-8519-FD81D68D52E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FBD4-4E78-8519-FD81D68D52E0}"/>
              </c:ext>
            </c:extLst>
          </c:dPt>
          <c:cat>
            <c:strLit>
              <c:ptCount val="3"/>
              <c:pt idx="0">
                <c:v>Agriculture</c:v>
              </c:pt>
              <c:pt idx="1">
                <c:v>Industry</c:v>
              </c:pt>
              <c:pt idx="2">
                <c:v>Services</c:v>
              </c:pt>
            </c:strLit>
          </c:cat>
          <c:val>
            <c:numLit>
              <c:formatCode>General</c:formatCode>
              <c:ptCount val="3"/>
              <c:pt idx="0">
                <c:v>5.5609552520743073E-2</c:v>
              </c:pt>
              <c:pt idx="1">
                <c:v>9.1421438076463357E-2</c:v>
              </c:pt>
              <c:pt idx="2">
                <c:v>0.85296900940279352</c:v>
              </c:pt>
            </c:numLit>
          </c:val>
          <c:extLst>
            <c:ext xmlns:c16="http://schemas.microsoft.com/office/drawing/2014/chart" uri="{C3380CC4-5D6E-409C-BE32-E72D297353CC}">
              <c16:uniqueId val="{00000006-FBD4-4E78-8519-FD81D68D52E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Maldives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9E7D-46CA-B790-E34FF7621D6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E7D-46CA-B790-E34FF7621D6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9E7D-46CA-B790-E34FF7621D6C}"/>
              </c:ext>
            </c:extLst>
          </c:dPt>
          <c:cat>
            <c:strLit>
              <c:ptCount val="3"/>
              <c:pt idx="0">
                <c:v>Agriculture</c:v>
              </c:pt>
              <c:pt idx="1">
                <c:v>Industry</c:v>
              </c:pt>
              <c:pt idx="2">
                <c:v>Services</c:v>
              </c:pt>
            </c:strLit>
          </c:cat>
          <c:val>
            <c:numLit>
              <c:formatCode>General</c:formatCode>
              <c:ptCount val="3"/>
              <c:pt idx="0">
                <c:v>7.2999999999999995E-2</c:v>
              </c:pt>
              <c:pt idx="1">
                <c:v>0.252</c:v>
              </c:pt>
              <c:pt idx="2">
                <c:v>0.67500000000000004</c:v>
              </c:pt>
            </c:numLit>
          </c:val>
          <c:extLst>
            <c:ext xmlns:c16="http://schemas.microsoft.com/office/drawing/2014/chart" uri="{C3380CC4-5D6E-409C-BE32-E72D297353CC}">
              <c16:uniqueId val="{00000006-9E7D-46CA-B790-E34FF7621D6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Mauritius</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F72-48B3-BBB6-0E377EE13CEE}"/>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F72-48B3-BBB6-0E377EE13CEE}"/>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F72-48B3-BBB6-0E377EE13CEE}"/>
              </c:ext>
            </c:extLst>
          </c:dPt>
          <c:cat>
            <c:strLit>
              <c:ptCount val="3"/>
              <c:pt idx="0">
                <c:v>Agriculture</c:v>
              </c:pt>
              <c:pt idx="1">
                <c:v>Industry</c:v>
              </c:pt>
              <c:pt idx="2">
                <c:v>Services</c:v>
              </c:pt>
            </c:strLit>
          </c:cat>
          <c:val>
            <c:numLit>
              <c:formatCode>General</c:formatCode>
              <c:ptCount val="3"/>
              <c:pt idx="0">
                <c:v>0.43731999999999999</c:v>
              </c:pt>
              <c:pt idx="1">
                <c:v>2.19</c:v>
              </c:pt>
              <c:pt idx="2">
                <c:v>8.67</c:v>
              </c:pt>
            </c:numLit>
          </c:val>
          <c:extLst>
            <c:ext xmlns:c16="http://schemas.microsoft.com/office/drawing/2014/chart" uri="{C3380CC4-5D6E-409C-BE32-E72D297353CC}">
              <c16:uniqueId val="{00000006-2F72-48B3-BBB6-0E377EE13CEE}"/>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8-2F72-48B3-BBB6-0E377EE13CE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A-2F72-48B3-BBB6-0E377EE13CE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C-2F72-48B3-BBB6-0E377EE13CEE}"/>
              </c:ext>
            </c:extLst>
          </c:dPt>
          <c:cat>
            <c:strLit>
              <c:ptCount val="3"/>
              <c:pt idx="0">
                <c:v>Agriculture</c:v>
              </c:pt>
              <c:pt idx="1">
                <c:v>Industry</c:v>
              </c:pt>
              <c:pt idx="2">
                <c:v>Services</c:v>
              </c:pt>
            </c:strLit>
          </c:cat>
          <c:val>
            <c:numLit>
              <c:formatCode>General</c:formatCode>
              <c:ptCount val="3"/>
              <c:pt idx="0">
                <c:v>3.871006575010711E-2</c:v>
              </c:pt>
              <c:pt idx="1">
                <c:v>0.19385128508354194</c:v>
              </c:pt>
              <c:pt idx="2">
                <c:v>0.76743864916635096</c:v>
              </c:pt>
            </c:numLit>
          </c:val>
          <c:extLst>
            <c:ext xmlns:c16="http://schemas.microsoft.com/office/drawing/2014/chart" uri="{C3380CC4-5D6E-409C-BE32-E72D297353CC}">
              <c16:uniqueId val="{0000000D-2F72-48B3-BBB6-0E377EE13CE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Mauritius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4D47-4524-AECA-21250529654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4D47-4524-AECA-21250529654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4D47-4524-AECA-212505296540}"/>
              </c:ext>
            </c:extLst>
          </c:dPt>
          <c:cat>
            <c:strLit>
              <c:ptCount val="3"/>
              <c:pt idx="0">
                <c:v>Agriculture</c:v>
              </c:pt>
              <c:pt idx="1">
                <c:v>Industry</c:v>
              </c:pt>
              <c:pt idx="2">
                <c:v>Services</c:v>
              </c:pt>
            </c:strLit>
          </c:cat>
          <c:val>
            <c:numLit>
              <c:formatCode>General</c:formatCode>
              <c:ptCount val="3"/>
              <c:pt idx="0">
                <c:v>5.0999999999999997E-2</c:v>
              </c:pt>
              <c:pt idx="1">
                <c:v>0.215</c:v>
              </c:pt>
              <c:pt idx="2">
                <c:v>0.73399999999999999</c:v>
              </c:pt>
            </c:numLit>
          </c:val>
          <c:extLst>
            <c:ext xmlns:c16="http://schemas.microsoft.com/office/drawing/2014/chart" uri="{C3380CC4-5D6E-409C-BE32-E72D297353CC}">
              <c16:uniqueId val="{00000006-4D47-4524-AECA-21250529654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AIS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rgbClr val="F59E33"/>
            </a:solidFill>
            <a:ln>
              <a:noFill/>
            </a:ln>
            <a:effectLst/>
          </c:spPr>
          <c:invertIfNegative val="0"/>
          <c:cat>
            <c:strLit>
              <c:ptCount val="4"/>
              <c:pt idx="0">
                <c:v>Land Area (km²)</c:v>
              </c:pt>
              <c:pt idx="1">
                <c:v>Marine Area (km2)</c:v>
              </c:pt>
              <c:pt idx="2">
                <c:v>Agricultural Land (% of total)</c:v>
              </c:pt>
              <c:pt idx="3">
                <c:v>Agricultural Land (km²)</c:v>
              </c:pt>
            </c:strLit>
          </c:cat>
          <c:val>
            <c:numLit>
              <c:formatCode>General</c:formatCode>
              <c:ptCount val="4"/>
              <c:pt idx="0">
                <c:v>38444</c:v>
              </c:pt>
              <c:pt idx="1">
                <c:v>5806048</c:v>
              </c:pt>
              <c:pt idx="3">
                <c:v>11897</c:v>
              </c:pt>
            </c:numLit>
          </c:val>
          <c:extLst>
            <c:ext xmlns:c16="http://schemas.microsoft.com/office/drawing/2014/chart" uri="{C3380CC4-5D6E-409C-BE32-E72D297353CC}">
              <c16:uniqueId val="{00000000-8161-47FD-9E61-1B8845681D54}"/>
            </c:ext>
          </c:extLst>
        </c:ser>
        <c:dLbls>
          <c:showLegendKey val="0"/>
          <c:showVal val="0"/>
          <c:showCatName val="0"/>
          <c:showSerName val="0"/>
          <c:showPercent val="0"/>
          <c:showBubbleSize val="0"/>
        </c:dLbls>
        <c:gapWidth val="182"/>
        <c:axId val="1177300191"/>
        <c:axId val="1177301151"/>
      </c:barChart>
      <c:catAx>
        <c:axId val="11773001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7301151"/>
        <c:crosses val="autoZero"/>
        <c:auto val="1"/>
        <c:lblAlgn val="ctr"/>
        <c:lblOffset val="100"/>
        <c:noMultiLvlLbl val="0"/>
      </c:catAx>
      <c:valAx>
        <c:axId val="11773011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73001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Seychelles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78C9-41A0-A39F-9EC45A574FB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8C9-41A0-A39F-9EC45A574FBD}"/>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78C9-41A0-A39F-9EC45A574FBD}"/>
              </c:ext>
            </c:extLst>
          </c:dPt>
          <c:cat>
            <c:strLit>
              <c:ptCount val="3"/>
              <c:pt idx="0">
                <c:v>Agriculture</c:v>
              </c:pt>
              <c:pt idx="1">
                <c:v>Industry</c:v>
              </c:pt>
              <c:pt idx="2">
                <c:v>Services</c:v>
              </c:pt>
            </c:strLit>
          </c:cat>
          <c:val>
            <c:numLit>
              <c:formatCode>General</c:formatCode>
              <c:ptCount val="3"/>
              <c:pt idx="0">
                <c:v>2.5854790428000405E-2</c:v>
              </c:pt>
              <c:pt idx="1">
                <c:v>0.10031351664117991</c:v>
              </c:pt>
              <c:pt idx="2">
                <c:v>0.87383169293081975</c:v>
              </c:pt>
            </c:numLit>
          </c:val>
          <c:extLst>
            <c:ext xmlns:c16="http://schemas.microsoft.com/office/drawing/2014/chart" uri="{C3380CC4-5D6E-409C-BE32-E72D297353CC}">
              <c16:uniqueId val="{00000006-78C9-41A0-A39F-9EC45A574FB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Seychelles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EEF-4A33-B7E0-9F34DF8B0A14}"/>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EEF-4A33-B7E0-9F34DF8B0A14}"/>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EEF-4A33-B7E0-9F34DF8B0A14}"/>
              </c:ext>
            </c:extLst>
          </c:dPt>
          <c:cat>
            <c:strLit>
              <c:ptCount val="3"/>
              <c:pt idx="0">
                <c:v>Agriculture</c:v>
              </c:pt>
              <c:pt idx="1">
                <c:v>Industry</c:v>
              </c:pt>
              <c:pt idx="2">
                <c:v>Services</c:v>
              </c:pt>
            </c:strLit>
          </c:cat>
          <c:val>
            <c:numLit>
              <c:formatCode>General</c:formatCode>
              <c:ptCount val="3"/>
              <c:pt idx="0">
                <c:v>0.10231452662554467</c:v>
              </c:pt>
              <c:pt idx="1">
                <c:v>0.11886707034123706</c:v>
              </c:pt>
              <c:pt idx="2">
                <c:v>0.77881840303321825</c:v>
              </c:pt>
            </c:numLit>
          </c:val>
          <c:extLst>
            <c:ext xmlns:c16="http://schemas.microsoft.com/office/drawing/2014/chart" uri="{C3380CC4-5D6E-409C-BE32-E72D297353CC}">
              <c16:uniqueId val="{00000006-8EEF-4A33-B7E0-9F34DF8B0A1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Singapore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1A4-4578-83CE-F7D13283A41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1A4-4578-83CE-F7D13283A41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1A4-4578-83CE-F7D13283A41B}"/>
              </c:ext>
            </c:extLst>
          </c:dPt>
          <c:cat>
            <c:strLit>
              <c:ptCount val="3"/>
              <c:pt idx="0">
                <c:v>Agriculture</c:v>
              </c:pt>
              <c:pt idx="1">
                <c:v>Industry</c:v>
              </c:pt>
              <c:pt idx="2">
                <c:v>Services</c:v>
              </c:pt>
            </c:strLit>
          </c:cat>
          <c:val>
            <c:numLit>
              <c:formatCode>General</c:formatCode>
              <c:ptCount val="3"/>
              <c:pt idx="0">
                <c:v>2.956107866212263E-4</c:v>
              </c:pt>
              <c:pt idx="1">
                <c:v>0.24317133791676779</c:v>
              </c:pt>
              <c:pt idx="2">
                <c:v>0.75653305129661086</c:v>
              </c:pt>
            </c:numLit>
          </c:val>
          <c:extLst>
            <c:ext xmlns:c16="http://schemas.microsoft.com/office/drawing/2014/chart" uri="{C3380CC4-5D6E-409C-BE32-E72D297353CC}">
              <c16:uniqueId val="{00000006-81A4-4578-83CE-F7D13283A41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Singapore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60B0-49B8-8E34-73EF77E14D96}"/>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60B0-49B8-8E34-73EF77E14D96}"/>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60B0-49B8-8E34-73EF77E14D96}"/>
              </c:ext>
            </c:extLst>
          </c:dPt>
          <c:cat>
            <c:strLit>
              <c:ptCount val="3"/>
              <c:pt idx="0">
                <c:v>Agriculture</c:v>
              </c:pt>
              <c:pt idx="1">
                <c:v>Industry</c:v>
              </c:pt>
              <c:pt idx="2">
                <c:v>Services</c:v>
              </c:pt>
            </c:strLit>
          </c:cat>
          <c:val>
            <c:numLit>
              <c:formatCode>General</c:formatCode>
              <c:ptCount val="3"/>
              <c:pt idx="0">
                <c:v>1.1000000000000001E-3</c:v>
              </c:pt>
              <c:pt idx="1">
                <c:v>0.14199999999999999</c:v>
              </c:pt>
              <c:pt idx="2">
                <c:v>0.85699999999999998</c:v>
              </c:pt>
            </c:numLit>
          </c:val>
          <c:extLst>
            <c:ext xmlns:c16="http://schemas.microsoft.com/office/drawing/2014/chart" uri="{C3380CC4-5D6E-409C-BE32-E72D297353CC}">
              <c16:uniqueId val="{00000006-60B0-49B8-8E34-73EF77E14D9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Fiji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009-47DB-8113-61467A29F34E}"/>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009-47DB-8113-61467A29F34E}"/>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009-47DB-8113-61467A29F34E}"/>
              </c:ext>
            </c:extLst>
          </c:dPt>
          <c:cat>
            <c:strLit>
              <c:ptCount val="3"/>
              <c:pt idx="0">
                <c:v>Agriculture</c:v>
              </c:pt>
              <c:pt idx="1">
                <c:v>Industry</c:v>
              </c:pt>
              <c:pt idx="2">
                <c:v>Services</c:v>
              </c:pt>
            </c:strLit>
          </c:cat>
          <c:val>
            <c:numLit>
              <c:formatCode>General</c:formatCode>
              <c:ptCount val="3"/>
              <c:pt idx="0">
                <c:v>0.15316875711547256</c:v>
              </c:pt>
              <c:pt idx="1">
                <c:v>0.16082670844320759</c:v>
              </c:pt>
              <c:pt idx="2">
                <c:v>0.68600453444131981</c:v>
              </c:pt>
            </c:numLit>
          </c:val>
          <c:extLst>
            <c:ext xmlns:c16="http://schemas.microsoft.com/office/drawing/2014/chart" uri="{C3380CC4-5D6E-409C-BE32-E72D297353CC}">
              <c16:uniqueId val="{00000006-3009-47DB-8113-61467A29F34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Fiji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682-4344-994E-1E8E416E05E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682-4344-994E-1E8E416E05E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682-4344-994E-1E8E416E05E0}"/>
              </c:ext>
            </c:extLst>
          </c:dPt>
          <c:cat>
            <c:strLit>
              <c:ptCount val="3"/>
              <c:pt idx="0">
                <c:v>Agriculture</c:v>
              </c:pt>
              <c:pt idx="1">
                <c:v>Industry</c:v>
              </c:pt>
              <c:pt idx="2">
                <c:v>Services</c:v>
              </c:pt>
            </c:strLit>
          </c:cat>
          <c:val>
            <c:numLit>
              <c:formatCode>General</c:formatCode>
              <c:ptCount val="3"/>
              <c:pt idx="0">
                <c:v>0.28799999999999998</c:v>
              </c:pt>
              <c:pt idx="1">
                <c:v>0.14199999999999999</c:v>
              </c:pt>
              <c:pt idx="2">
                <c:v>0.56999999999999995</c:v>
              </c:pt>
            </c:numLit>
          </c:val>
          <c:extLst>
            <c:ext xmlns:c16="http://schemas.microsoft.com/office/drawing/2014/chart" uri="{C3380CC4-5D6E-409C-BE32-E72D297353CC}">
              <c16:uniqueId val="{00000006-5682-4344-994E-1E8E416E05E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Papua New Guinea</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659D-4F42-ACF9-3B38DC6F279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659D-4F42-ACF9-3B38DC6F279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659D-4F42-ACF9-3B38DC6F2792}"/>
              </c:ext>
            </c:extLst>
          </c:dPt>
          <c:cat>
            <c:strLit>
              <c:ptCount val="3"/>
              <c:pt idx="0">
                <c:v>Agriculture</c:v>
              </c:pt>
              <c:pt idx="1">
                <c:v>Industry</c:v>
              </c:pt>
              <c:pt idx="2">
                <c:v>Services</c:v>
              </c:pt>
            </c:strLit>
          </c:cat>
          <c:val>
            <c:numLit>
              <c:formatCode>General</c:formatCode>
              <c:ptCount val="3"/>
              <c:pt idx="0">
                <c:v>0.17575558475689881</c:v>
              </c:pt>
              <c:pt idx="1">
                <c:v>0.41031537450722738</c:v>
              </c:pt>
              <c:pt idx="2">
                <c:v>0.41392904073587389</c:v>
              </c:pt>
            </c:numLit>
          </c:val>
          <c:extLst>
            <c:ext xmlns:c16="http://schemas.microsoft.com/office/drawing/2014/chart" uri="{C3380CC4-5D6E-409C-BE32-E72D297353CC}">
              <c16:uniqueId val="{00000006-659D-4F42-ACF9-3B38DC6F279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Papua New Guinea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4CE5-4F4A-8E2F-B2EA148918CA}"/>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4CE5-4F4A-8E2F-B2EA148918CA}"/>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4CE5-4F4A-8E2F-B2EA148918CA}"/>
              </c:ext>
            </c:extLst>
          </c:dPt>
          <c:cat>
            <c:strLit>
              <c:ptCount val="3"/>
              <c:pt idx="0">
                <c:v>Agriculture</c:v>
              </c:pt>
              <c:pt idx="1">
                <c:v>Industry</c:v>
              </c:pt>
              <c:pt idx="2">
                <c:v>Services</c:v>
              </c:pt>
            </c:strLit>
          </c:cat>
          <c:val>
            <c:numLit>
              <c:formatCode>General</c:formatCode>
              <c:ptCount val="3"/>
              <c:pt idx="0">
                <c:v>0.185</c:v>
              </c:pt>
              <c:pt idx="1">
                <c:v>0.115</c:v>
              </c:pt>
              <c:pt idx="2">
                <c:v>0.7</c:v>
              </c:pt>
            </c:numLit>
          </c:val>
          <c:extLst>
            <c:ext xmlns:c16="http://schemas.microsoft.com/office/drawing/2014/chart" uri="{C3380CC4-5D6E-409C-BE32-E72D297353CC}">
              <c16:uniqueId val="{00000006-4CE5-4F4A-8E2F-B2EA148918C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Solomon Islands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D28-47B7-870F-41900E34606A}"/>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D28-47B7-870F-41900E34606A}"/>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D28-47B7-870F-41900E34606A}"/>
              </c:ext>
            </c:extLst>
          </c:dPt>
          <c:cat>
            <c:strLit>
              <c:ptCount val="3"/>
              <c:pt idx="0">
                <c:v>Agriculture</c:v>
              </c:pt>
              <c:pt idx="1">
                <c:v>Industry</c:v>
              </c:pt>
              <c:pt idx="2">
                <c:v>Services</c:v>
              </c:pt>
            </c:strLit>
          </c:cat>
          <c:val>
            <c:numLit>
              <c:formatCode>General</c:formatCode>
              <c:ptCount val="3"/>
              <c:pt idx="0">
                <c:v>0.334745364423083</c:v>
              </c:pt>
              <c:pt idx="1">
                <c:v>0.15233643102875655</c:v>
              </c:pt>
              <c:pt idx="2">
                <c:v>0.51291820454816051</c:v>
              </c:pt>
            </c:numLit>
          </c:val>
          <c:extLst>
            <c:ext xmlns:c16="http://schemas.microsoft.com/office/drawing/2014/chart" uri="{C3380CC4-5D6E-409C-BE32-E72D297353CC}">
              <c16:uniqueId val="{00000006-1D28-47B7-870F-41900E34606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Solomon</a:t>
            </a:r>
            <a:r>
              <a:rPr lang="en-US" baseline="0"/>
              <a:t> Islands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577-4772-9926-94957CDC0DC5}"/>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577-4772-9926-94957CDC0DC5}"/>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577-4772-9926-94957CDC0DC5}"/>
              </c:ext>
            </c:extLst>
          </c:dPt>
          <c:cat>
            <c:strLit>
              <c:ptCount val="3"/>
              <c:pt idx="0">
                <c:v>Agriculture</c:v>
              </c:pt>
              <c:pt idx="1">
                <c:v>Industry</c:v>
              </c:pt>
              <c:pt idx="2">
                <c:v>Services</c:v>
              </c:pt>
            </c:strLit>
          </c:cat>
          <c:val>
            <c:numLit>
              <c:formatCode>General</c:formatCode>
              <c:ptCount val="3"/>
              <c:pt idx="0">
                <c:v>0.373</c:v>
              </c:pt>
              <c:pt idx="1">
                <c:v>0.114</c:v>
              </c:pt>
              <c:pt idx="2">
                <c:v>0.51300000000000001</c:v>
              </c:pt>
            </c:numLit>
          </c:val>
          <c:extLst>
            <c:ext xmlns:c16="http://schemas.microsoft.com/office/drawing/2014/chart" uri="{C3380CC4-5D6E-409C-BE32-E72D297353CC}">
              <c16:uniqueId val="{00000006-5577-4772-9926-94957CDC0DC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Pacific</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rgbClr val="7FD1EE"/>
            </a:solidFill>
            <a:ln>
              <a:noFill/>
            </a:ln>
            <a:effectLst/>
          </c:spPr>
          <c:invertIfNegative val="0"/>
          <c:cat>
            <c:strLit>
              <c:ptCount val="4"/>
              <c:pt idx="0">
                <c:v>Land Area (km²)</c:v>
              </c:pt>
              <c:pt idx="1">
                <c:v>Marine Area (km2)</c:v>
              </c:pt>
              <c:pt idx="2">
                <c:v>Agricultural Land (% of total)</c:v>
              </c:pt>
              <c:pt idx="3">
                <c:v>Agricultural Land (km²)</c:v>
              </c:pt>
            </c:strLit>
          </c:cat>
          <c:val>
            <c:numLit>
              <c:formatCode>General</c:formatCode>
              <c:ptCount val="4"/>
              <c:pt idx="0">
                <c:v>532380</c:v>
              </c:pt>
              <c:pt idx="1">
                <c:v>19400598</c:v>
              </c:pt>
              <c:pt idx="3">
                <c:v>24923.38</c:v>
              </c:pt>
            </c:numLit>
          </c:val>
          <c:extLst>
            <c:ext xmlns:c16="http://schemas.microsoft.com/office/drawing/2014/chart" uri="{C3380CC4-5D6E-409C-BE32-E72D297353CC}">
              <c16:uniqueId val="{00000000-4CDA-42B7-86E3-AB4754A7CB05}"/>
            </c:ext>
          </c:extLst>
        </c:ser>
        <c:dLbls>
          <c:showLegendKey val="0"/>
          <c:showVal val="0"/>
          <c:showCatName val="0"/>
          <c:showSerName val="0"/>
          <c:showPercent val="0"/>
          <c:showBubbleSize val="0"/>
        </c:dLbls>
        <c:gapWidth val="182"/>
        <c:axId val="1165919791"/>
        <c:axId val="1165920751"/>
      </c:barChart>
      <c:catAx>
        <c:axId val="11659197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5920751"/>
        <c:crosses val="autoZero"/>
        <c:auto val="1"/>
        <c:lblAlgn val="ctr"/>
        <c:lblOffset val="100"/>
        <c:noMultiLvlLbl val="0"/>
      </c:catAx>
      <c:valAx>
        <c:axId val="11659207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659197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Timor Leste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1A1-4837-BA7B-35488946B82C}"/>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1A1-4837-BA7B-35488946B82C}"/>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1A1-4837-BA7B-35488946B82C}"/>
              </c:ext>
            </c:extLst>
          </c:dPt>
          <c:cat>
            <c:strLit>
              <c:ptCount val="3"/>
              <c:pt idx="0">
                <c:v>Agriculture</c:v>
              </c:pt>
              <c:pt idx="1">
                <c:v>Industry</c:v>
              </c:pt>
              <c:pt idx="2">
                <c:v>Services</c:v>
              </c:pt>
            </c:strLit>
          </c:cat>
          <c:val>
            <c:numLit>
              <c:formatCode>General</c:formatCode>
              <c:ptCount val="3"/>
              <c:pt idx="0">
                <c:v>0.10125268697650286</c:v>
              </c:pt>
              <c:pt idx="1">
                <c:v>0.53121834309292615</c:v>
              </c:pt>
              <c:pt idx="2">
                <c:v>0.36752896993057099</c:v>
              </c:pt>
            </c:numLit>
          </c:val>
          <c:extLst>
            <c:ext xmlns:c16="http://schemas.microsoft.com/office/drawing/2014/chart" uri="{C3380CC4-5D6E-409C-BE32-E72D297353CC}">
              <c16:uniqueId val="{00000006-11A1-4837-BA7B-35488946B82C}"/>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Timor Leste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E01-4F0D-BC29-1839FBB7BF35}"/>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E01-4F0D-BC29-1839FBB7BF35}"/>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E01-4F0D-BC29-1839FBB7BF35}"/>
              </c:ext>
            </c:extLst>
          </c:dPt>
          <c:cat>
            <c:strLit>
              <c:ptCount val="3"/>
              <c:pt idx="0">
                <c:v>Agriculture</c:v>
              </c:pt>
              <c:pt idx="1">
                <c:v>Industry</c:v>
              </c:pt>
              <c:pt idx="2">
                <c:v>Services</c:v>
              </c:pt>
            </c:strLit>
          </c:cat>
          <c:val>
            <c:numLit>
              <c:formatCode>General</c:formatCode>
              <c:ptCount val="3"/>
              <c:pt idx="0">
                <c:v>0.39200000000000002</c:v>
              </c:pt>
              <c:pt idx="1">
                <c:v>0.11799999999999999</c:v>
              </c:pt>
              <c:pt idx="2">
                <c:v>0.49</c:v>
              </c:pt>
            </c:numLit>
          </c:val>
          <c:extLst>
            <c:ext xmlns:c16="http://schemas.microsoft.com/office/drawing/2014/chart" uri="{C3380CC4-5D6E-409C-BE32-E72D297353CC}">
              <c16:uniqueId val="{00000006-3E01-4F0D-BC29-1839FBB7BF3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Vanuatu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6E4C-4BAB-BAE6-8D1AF3F6F6A8}"/>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6E4C-4BAB-BAE6-8D1AF3F6F6A8}"/>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6E4C-4BAB-BAE6-8D1AF3F6F6A8}"/>
              </c:ext>
            </c:extLst>
          </c:dPt>
          <c:cat>
            <c:strLit>
              <c:ptCount val="3"/>
              <c:pt idx="0">
                <c:v>Agriculture</c:v>
              </c:pt>
              <c:pt idx="1">
                <c:v>Industry</c:v>
              </c:pt>
              <c:pt idx="2">
                <c:v>Services</c:v>
              </c:pt>
            </c:strLit>
          </c:cat>
          <c:val>
            <c:numLit>
              <c:formatCode>General</c:formatCode>
              <c:ptCount val="3"/>
              <c:pt idx="0">
                <c:v>0.23560809483266748</c:v>
              </c:pt>
              <c:pt idx="1">
                <c:v>8.6296854192590658E-2</c:v>
              </c:pt>
              <c:pt idx="2">
                <c:v>0.67809505097474188</c:v>
              </c:pt>
            </c:numLit>
          </c:val>
          <c:extLst>
            <c:ext xmlns:c16="http://schemas.microsoft.com/office/drawing/2014/chart" uri="{C3380CC4-5D6E-409C-BE32-E72D297353CC}">
              <c16:uniqueId val="{00000006-6E4C-4BAB-BAE6-8D1AF3F6F6A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Vanuatu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235-474A-A119-7ADCC6CDEC87}"/>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235-474A-A119-7ADCC6CDEC87}"/>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235-474A-A119-7ADCC6CDEC87}"/>
              </c:ext>
            </c:extLst>
          </c:dPt>
          <c:cat>
            <c:strLit>
              <c:ptCount val="3"/>
              <c:pt idx="0">
                <c:v>Agriculture</c:v>
              </c:pt>
              <c:pt idx="1">
                <c:v>Industry</c:v>
              </c:pt>
              <c:pt idx="2">
                <c:v>Services</c:v>
              </c:pt>
            </c:strLit>
          </c:cat>
          <c:val>
            <c:numLit>
              <c:formatCode>General</c:formatCode>
              <c:ptCount val="3"/>
              <c:pt idx="0">
                <c:v>0.42299999999999999</c:v>
              </c:pt>
              <c:pt idx="1">
                <c:v>0.112</c:v>
              </c:pt>
              <c:pt idx="2">
                <c:v>0.46400000000000002</c:v>
              </c:pt>
            </c:numLit>
          </c:val>
          <c:extLst>
            <c:ext xmlns:c16="http://schemas.microsoft.com/office/drawing/2014/chart" uri="{C3380CC4-5D6E-409C-BE32-E72D297353CC}">
              <c16:uniqueId val="{00000006-5235-474A-A119-7ADCC6CDEC8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F.S.</a:t>
            </a:r>
            <a:r>
              <a:rPr lang="en-US" baseline="0"/>
              <a:t> Micronesia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765-4449-9E82-EDE495F3CD09}"/>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765-4449-9E82-EDE495F3CD09}"/>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765-4449-9E82-EDE495F3CD09}"/>
              </c:ext>
            </c:extLst>
          </c:dPt>
          <c:cat>
            <c:strLit>
              <c:ptCount val="3"/>
              <c:pt idx="0">
                <c:v>Agriculture</c:v>
              </c:pt>
              <c:pt idx="1">
                <c:v>Industry</c:v>
              </c:pt>
              <c:pt idx="2">
                <c:v>Services</c:v>
              </c:pt>
            </c:strLit>
          </c:cat>
          <c:val>
            <c:numLit>
              <c:formatCode>General</c:formatCode>
              <c:ptCount val="3"/>
              <c:pt idx="0">
                <c:v>0.28199999999999997</c:v>
              </c:pt>
              <c:pt idx="1">
                <c:v>7.0000000000000007E-2</c:v>
              </c:pt>
              <c:pt idx="2">
                <c:v>0.64900000000000002</c:v>
              </c:pt>
            </c:numLit>
          </c:val>
          <c:extLst>
            <c:ext xmlns:c16="http://schemas.microsoft.com/office/drawing/2014/chart" uri="{C3380CC4-5D6E-409C-BE32-E72D297353CC}">
              <c16:uniqueId val="{00000006-2765-4449-9E82-EDE495F3CD0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F.S. Micronesia</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79F6-4BC8-A238-C76BA943CDCB}"/>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9F6-4BC8-A238-C76BA943CDCB}"/>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79F6-4BC8-A238-C76BA943CDCB}"/>
              </c:ext>
            </c:extLst>
          </c:dPt>
          <c:cat>
            <c:strLit>
              <c:ptCount val="3"/>
              <c:pt idx="0">
                <c:v>Agriculture</c:v>
              </c:pt>
              <c:pt idx="1">
                <c:v>Industry</c:v>
              </c:pt>
              <c:pt idx="2">
                <c:v>Services</c:v>
              </c:pt>
            </c:strLit>
          </c:cat>
          <c:val>
            <c:numLit>
              <c:formatCode>General</c:formatCode>
              <c:ptCount val="3"/>
              <c:pt idx="0">
                <c:v>5.3571428571428562E-2</c:v>
              </c:pt>
              <c:pt idx="1">
                <c:v>1.7857142857142856E-2</c:v>
              </c:pt>
              <c:pt idx="2">
                <c:v>0.92857142857142849</c:v>
              </c:pt>
            </c:numLit>
          </c:val>
          <c:extLst>
            <c:ext xmlns:c16="http://schemas.microsoft.com/office/drawing/2014/chart" uri="{C3380CC4-5D6E-409C-BE32-E72D297353CC}">
              <c16:uniqueId val="{00000006-79F6-4BC8-A238-C76BA943CDC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Kiribati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462A-4351-9AF9-11158F294719}"/>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462A-4351-9AF9-11158F294719}"/>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462A-4351-9AF9-11158F294719}"/>
              </c:ext>
            </c:extLst>
          </c:dPt>
          <c:cat>
            <c:strLit>
              <c:ptCount val="3"/>
              <c:pt idx="0">
                <c:v>Agriculture</c:v>
              </c:pt>
              <c:pt idx="1">
                <c:v>Industry</c:v>
              </c:pt>
              <c:pt idx="2">
                <c:v>Services</c:v>
              </c:pt>
            </c:strLit>
          </c:cat>
          <c:val>
            <c:numLit>
              <c:formatCode>General</c:formatCode>
              <c:ptCount val="3"/>
              <c:pt idx="0">
                <c:v>0.24469288324343136</c:v>
              </c:pt>
              <c:pt idx="1">
                <c:v>8.8002436053593189E-2</c:v>
              </c:pt>
              <c:pt idx="2">
                <c:v>0.66730468070297555</c:v>
              </c:pt>
            </c:numLit>
          </c:val>
          <c:extLst>
            <c:ext xmlns:c16="http://schemas.microsoft.com/office/drawing/2014/chart" uri="{C3380CC4-5D6E-409C-BE32-E72D297353CC}">
              <c16:uniqueId val="{00000006-462A-4351-9AF9-11158F29471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Kiribati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195F-4745-B52A-EA95EA79AA51}"/>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195F-4745-B52A-EA95EA79AA51}"/>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195F-4745-B52A-EA95EA79AA51}"/>
              </c:ext>
            </c:extLst>
          </c:dPt>
          <c:cat>
            <c:strLit>
              <c:ptCount val="3"/>
              <c:pt idx="0">
                <c:v>Agriculture</c:v>
              </c:pt>
              <c:pt idx="1">
                <c:v>Industry</c:v>
              </c:pt>
              <c:pt idx="2">
                <c:v>Services</c:v>
              </c:pt>
            </c:strLit>
          </c:cat>
          <c:val>
            <c:numLit>
              <c:formatCode>General</c:formatCode>
              <c:ptCount val="3"/>
              <c:pt idx="0">
                <c:v>9.1999999999999993</c:v>
              </c:pt>
              <c:pt idx="1">
                <c:v>1.6</c:v>
              </c:pt>
              <c:pt idx="2">
                <c:v>13.6</c:v>
              </c:pt>
            </c:numLit>
          </c:val>
          <c:extLst>
            <c:ext xmlns:c16="http://schemas.microsoft.com/office/drawing/2014/chart" uri="{C3380CC4-5D6E-409C-BE32-E72D297353CC}">
              <c16:uniqueId val="{00000006-195F-4745-B52A-EA95EA79AA5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Marshall</a:t>
            </a:r>
            <a:r>
              <a:rPr lang="en-US" baseline="0"/>
              <a:t> Islands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D688-4AAA-AAF2-40661493E41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688-4AAA-AAF2-40661493E41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D688-4AAA-AAF2-40661493E410}"/>
              </c:ext>
            </c:extLst>
          </c:dPt>
          <c:cat>
            <c:strLit>
              <c:ptCount val="3"/>
              <c:pt idx="0">
                <c:v>Agriculture</c:v>
              </c:pt>
              <c:pt idx="1">
                <c:v>Industry</c:v>
              </c:pt>
              <c:pt idx="2">
                <c:v>Services</c:v>
              </c:pt>
            </c:strLit>
          </c:cat>
          <c:val>
            <c:numLit>
              <c:formatCode>General</c:formatCode>
              <c:ptCount val="3"/>
              <c:pt idx="0">
                <c:v>0.20100000000000001</c:v>
              </c:pt>
              <c:pt idx="1">
                <c:v>0.114</c:v>
              </c:pt>
              <c:pt idx="2">
                <c:v>0.72799999999999998</c:v>
              </c:pt>
            </c:numLit>
          </c:val>
          <c:extLst>
            <c:ext xmlns:c16="http://schemas.microsoft.com/office/drawing/2014/chart" uri="{C3380CC4-5D6E-409C-BE32-E72D297353CC}">
              <c16:uniqueId val="{00000006-D688-4AAA-AAF2-40661493E41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Marshall</a:t>
            </a:r>
            <a:r>
              <a:rPr lang="en-US" baseline="0"/>
              <a:t> Islands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BB94-4AF1-9672-44E231EB85D4}"/>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BB94-4AF1-9672-44E231EB85D4}"/>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BB94-4AF1-9672-44E231EB85D4}"/>
              </c:ext>
            </c:extLst>
          </c:dPt>
          <c:cat>
            <c:strLit>
              <c:ptCount val="3"/>
              <c:pt idx="0">
                <c:v>Agriculture</c:v>
              </c:pt>
              <c:pt idx="1">
                <c:v>Industry</c:v>
              </c:pt>
              <c:pt idx="2">
                <c:v>Services</c:v>
              </c:pt>
            </c:strLit>
          </c:cat>
          <c:val>
            <c:numLit>
              <c:formatCode>General</c:formatCode>
              <c:ptCount val="3"/>
              <c:pt idx="0">
                <c:v>2.2487506940588559E-2</c:v>
              </c:pt>
              <c:pt idx="1">
                <c:v>8.9117157134925032E-2</c:v>
              </c:pt>
              <c:pt idx="2">
                <c:v>0.88839533592448638</c:v>
              </c:pt>
            </c:numLit>
          </c:val>
          <c:extLst>
            <c:ext xmlns:c16="http://schemas.microsoft.com/office/drawing/2014/chart" uri="{C3380CC4-5D6E-409C-BE32-E72D297353CC}">
              <c16:uniqueId val="{00000006-BB94-4AF1-9672-44E231EB85D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Cuba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36C3-47F6-9CF0-C2C2CFDE15C3}"/>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36C3-47F6-9CF0-C2C2CFDE15C3}"/>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36C3-47F6-9CF0-C2C2CFDE15C3}"/>
              </c:ext>
            </c:extLst>
          </c:dPt>
          <c:cat>
            <c:strLit>
              <c:ptCount val="3"/>
              <c:pt idx="0">
                <c:v>Agriculture</c:v>
              </c:pt>
              <c:pt idx="1">
                <c:v>Industry</c:v>
              </c:pt>
              <c:pt idx="2">
                <c:v>Services</c:v>
              </c:pt>
            </c:strLit>
          </c:cat>
          <c:val>
            <c:numLit>
              <c:formatCode>General</c:formatCode>
              <c:ptCount val="3"/>
              <c:pt idx="0">
                <c:v>1.8233361252496617E-2</c:v>
              </c:pt>
              <c:pt idx="1">
                <c:v>0.17640615939694607</c:v>
              </c:pt>
              <c:pt idx="2">
                <c:v>0.80536047935055732</c:v>
              </c:pt>
            </c:numLit>
          </c:val>
          <c:extLst>
            <c:ext xmlns:c16="http://schemas.microsoft.com/office/drawing/2014/chart" uri="{C3380CC4-5D6E-409C-BE32-E72D297353CC}">
              <c16:uniqueId val="{00000006-36C3-47F6-9CF0-C2C2CFDE15C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Nauru</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FCB-4A7C-8B22-4DE750DFA468}"/>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FCB-4A7C-8B22-4DE750DFA468}"/>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FCB-4A7C-8B22-4DE750DFA468}"/>
              </c:ext>
            </c:extLst>
          </c:dPt>
          <c:cat>
            <c:strLit>
              <c:ptCount val="3"/>
              <c:pt idx="0">
                <c:v>Agriculture</c:v>
              </c:pt>
              <c:pt idx="1">
                <c:v>Industry</c:v>
              </c:pt>
              <c:pt idx="2">
                <c:v>Services</c:v>
              </c:pt>
            </c:strLit>
          </c:cat>
          <c:val>
            <c:numLit>
              <c:formatCode>General</c:formatCode>
              <c:ptCount val="3"/>
              <c:pt idx="0">
                <c:v>2.4148310302366943E-2</c:v>
              </c:pt>
              <c:pt idx="1">
                <c:v>0.30989191407853328</c:v>
              </c:pt>
              <c:pt idx="2">
                <c:v>0.66595977561909969</c:v>
              </c:pt>
            </c:numLit>
          </c:val>
          <c:extLst>
            <c:ext xmlns:c16="http://schemas.microsoft.com/office/drawing/2014/chart" uri="{C3380CC4-5D6E-409C-BE32-E72D297353CC}">
              <c16:uniqueId val="{00000006-8FCB-4A7C-8B22-4DE750DFA46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Palau</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5C84-4EF1-8FDB-E6FCF69341A5}"/>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5C84-4EF1-8FDB-E6FCF69341A5}"/>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5C84-4EF1-8FDB-E6FCF69341A5}"/>
              </c:ext>
            </c:extLst>
          </c:dPt>
          <c:cat>
            <c:strLit>
              <c:ptCount val="3"/>
              <c:pt idx="0">
                <c:v>Agriculture</c:v>
              </c:pt>
              <c:pt idx="1">
                <c:v>Industry</c:v>
              </c:pt>
              <c:pt idx="2">
                <c:v>Services</c:v>
              </c:pt>
            </c:strLit>
          </c:cat>
          <c:val>
            <c:numLit>
              <c:formatCode>General</c:formatCode>
              <c:ptCount val="3"/>
              <c:pt idx="0">
                <c:v>3.4000000000000002E-2</c:v>
              </c:pt>
              <c:pt idx="1">
                <c:v>0.112</c:v>
              </c:pt>
              <c:pt idx="2">
                <c:v>0.873</c:v>
              </c:pt>
            </c:numLit>
          </c:val>
          <c:extLst>
            <c:ext xmlns:c16="http://schemas.microsoft.com/office/drawing/2014/chart" uri="{C3380CC4-5D6E-409C-BE32-E72D297353CC}">
              <c16:uniqueId val="{00000006-5C84-4EF1-8FDB-E6FCF69341A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Cook Islands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A36E-4412-A22F-258560CD25AE}"/>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A36E-4412-A22F-258560CD25AE}"/>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A36E-4412-A22F-258560CD25AE}"/>
              </c:ext>
            </c:extLst>
          </c:dPt>
          <c:cat>
            <c:strLit>
              <c:ptCount val="3"/>
              <c:pt idx="0">
                <c:v>Agriculture</c:v>
              </c:pt>
              <c:pt idx="1">
                <c:v>Industry</c:v>
              </c:pt>
              <c:pt idx="2">
                <c:v>Services</c:v>
              </c:pt>
            </c:strLit>
          </c:cat>
          <c:val>
            <c:numLit>
              <c:formatCode>General</c:formatCode>
              <c:ptCount val="3"/>
              <c:pt idx="0">
                <c:v>2.7E-2</c:v>
              </c:pt>
              <c:pt idx="1">
                <c:v>4.5999999999999999E-2</c:v>
              </c:pt>
              <c:pt idx="2">
                <c:v>0.92600000000000005</c:v>
              </c:pt>
            </c:numLit>
          </c:val>
          <c:extLst>
            <c:ext xmlns:c16="http://schemas.microsoft.com/office/drawing/2014/chart" uri="{C3380CC4-5D6E-409C-BE32-E72D297353CC}">
              <c16:uniqueId val="{00000006-A36E-4412-A22F-258560CD25A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Cook</a:t>
            </a:r>
            <a:r>
              <a:rPr lang="en-US" baseline="0"/>
              <a:t> Islands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EE4-4CE9-93D1-583DE50EFC12}"/>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EE4-4CE9-93D1-583DE50EFC12}"/>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EE4-4CE9-93D1-583DE50EFC12}"/>
              </c:ext>
            </c:extLst>
          </c:dPt>
          <c:cat>
            <c:strLit>
              <c:ptCount val="3"/>
              <c:pt idx="0">
                <c:v>Agriculture</c:v>
              </c:pt>
              <c:pt idx="1">
                <c:v>Industry</c:v>
              </c:pt>
              <c:pt idx="2">
                <c:v>Services</c:v>
              </c:pt>
            </c:strLit>
          </c:cat>
          <c:val>
            <c:numLit>
              <c:formatCode>General</c:formatCode>
              <c:ptCount val="3"/>
              <c:pt idx="0">
                <c:v>7.1428571428571425E-2</c:v>
              </c:pt>
              <c:pt idx="1">
                <c:v>0</c:v>
              </c:pt>
              <c:pt idx="2">
                <c:v>0.92857142857142849</c:v>
              </c:pt>
            </c:numLit>
          </c:val>
          <c:extLst>
            <c:ext xmlns:c16="http://schemas.microsoft.com/office/drawing/2014/chart" uri="{C3380CC4-5D6E-409C-BE32-E72D297353CC}">
              <c16:uniqueId val="{00000006-8EE4-4CE9-93D1-583DE50EFC1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Niue</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BA3B-46CA-BB6B-D6B89B70728A}"/>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BA3B-46CA-BB6B-D6B89B70728A}"/>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BA3B-46CA-BB6B-D6B89B70728A}"/>
              </c:ext>
            </c:extLst>
          </c:dPt>
          <c:cat>
            <c:strLit>
              <c:ptCount val="3"/>
              <c:pt idx="0">
                <c:v>Agriculture</c:v>
              </c:pt>
              <c:pt idx="1">
                <c:v>Industry</c:v>
              </c:pt>
              <c:pt idx="2">
                <c:v>Services</c:v>
              </c:pt>
            </c:strLit>
          </c:cat>
          <c:val>
            <c:numLit>
              <c:formatCode>General</c:formatCode>
              <c:ptCount val="3"/>
              <c:pt idx="0">
                <c:v>0.20799999999999999</c:v>
              </c:pt>
              <c:pt idx="1">
                <c:v>2.3E-2</c:v>
              </c:pt>
              <c:pt idx="2">
                <c:v>0.77</c:v>
              </c:pt>
            </c:numLit>
          </c:val>
          <c:extLst>
            <c:ext xmlns:c16="http://schemas.microsoft.com/office/drawing/2014/chart" uri="{C3380CC4-5D6E-409C-BE32-E72D297353CC}">
              <c16:uniqueId val="{00000006-BA3B-46CA-BB6B-D6B89B70728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Niue</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940C-43B1-857C-498897DE9C7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40C-43B1-857C-498897DE9C7D}"/>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940C-43B1-857C-498897DE9C7D}"/>
              </c:ext>
            </c:extLst>
          </c:dPt>
          <c:cat>
            <c:strLit>
              <c:ptCount val="3"/>
              <c:pt idx="0">
                <c:v>Agriculture</c:v>
              </c:pt>
              <c:pt idx="1">
                <c:v>Industry</c:v>
              </c:pt>
              <c:pt idx="2">
                <c:v>Services</c:v>
              </c:pt>
            </c:strLit>
          </c:cat>
          <c:val>
            <c:numLit>
              <c:formatCode>General</c:formatCode>
              <c:ptCount val="3"/>
              <c:pt idx="0">
                <c:v>0.264026402640264</c:v>
              </c:pt>
              <c:pt idx="1">
                <c:v>7.59075907590759E-3</c:v>
              </c:pt>
              <c:pt idx="2">
                <c:v>0.72838283828382833</c:v>
              </c:pt>
            </c:numLit>
          </c:val>
          <c:extLst>
            <c:ext xmlns:c16="http://schemas.microsoft.com/office/drawing/2014/chart" uri="{C3380CC4-5D6E-409C-BE32-E72D297353CC}">
              <c16:uniqueId val="{00000006-940C-43B1-857C-498897DE9C7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Nauru</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D64C-43F4-8426-49CD2D091C0E}"/>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64C-43F4-8426-49CD2D091C0E}"/>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D64C-43F4-8426-49CD2D091C0E}"/>
              </c:ext>
            </c:extLst>
          </c:dPt>
          <c:cat>
            <c:strLit>
              <c:ptCount val="3"/>
              <c:pt idx="0">
                <c:v>Agriculture</c:v>
              </c:pt>
              <c:pt idx="1">
                <c:v>Industry</c:v>
              </c:pt>
              <c:pt idx="2">
                <c:v>Services</c:v>
              </c:pt>
            </c:strLit>
          </c:cat>
          <c:val>
            <c:numLit>
              <c:formatCode>General</c:formatCode>
              <c:ptCount val="3"/>
              <c:pt idx="0">
                <c:v>6.9158878504672894E-2</c:v>
              </c:pt>
              <c:pt idx="1">
                <c:v>0.19158878504672897</c:v>
              </c:pt>
              <c:pt idx="2">
                <c:v>0.73925233644859811</c:v>
              </c:pt>
            </c:numLit>
          </c:val>
          <c:extLst>
            <c:ext xmlns:c16="http://schemas.microsoft.com/office/drawing/2014/chart" uri="{C3380CC4-5D6E-409C-BE32-E72D297353CC}">
              <c16:uniqueId val="{00000006-D64C-43F4-8426-49CD2D091C0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Palau</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95B4-475B-BAD4-1475DE4833E7}"/>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5B4-475B-BAD4-1475DE4833E7}"/>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95B4-475B-BAD4-1475DE4833E7}"/>
              </c:ext>
            </c:extLst>
          </c:dPt>
          <c:cat>
            <c:strLit>
              <c:ptCount val="3"/>
              <c:pt idx="0">
                <c:v>Agriculture</c:v>
              </c:pt>
              <c:pt idx="1">
                <c:v>Industry</c:v>
              </c:pt>
              <c:pt idx="2">
                <c:v>Services</c:v>
              </c:pt>
            </c:strLit>
          </c:cat>
          <c:val>
            <c:numLit>
              <c:formatCode>General</c:formatCode>
              <c:ptCount val="3"/>
              <c:pt idx="0">
                <c:v>0.1305694543721706</c:v>
              </c:pt>
              <c:pt idx="1">
                <c:v>3.5025017869907075E-2</c:v>
              </c:pt>
              <c:pt idx="2">
                <c:v>0.83440552775792232</c:v>
              </c:pt>
            </c:numLit>
          </c:val>
          <c:extLst>
            <c:ext xmlns:c16="http://schemas.microsoft.com/office/drawing/2014/chart" uri="{C3380CC4-5D6E-409C-BE32-E72D297353CC}">
              <c16:uniqueId val="{00000006-95B4-475B-BAD4-1475DE4833E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Samoa</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B71B-4E11-8073-356C6B35418A}"/>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B71B-4E11-8073-356C6B35418A}"/>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B71B-4E11-8073-356C6B35418A}"/>
              </c:ext>
            </c:extLst>
          </c:dPt>
          <c:cat>
            <c:strLit>
              <c:ptCount val="3"/>
              <c:pt idx="0">
                <c:v>Agriculture</c:v>
              </c:pt>
              <c:pt idx="1">
                <c:v>Industry</c:v>
              </c:pt>
              <c:pt idx="2">
                <c:v>Services</c:v>
              </c:pt>
            </c:strLit>
          </c:cat>
          <c:val>
            <c:numLit>
              <c:formatCode>General</c:formatCode>
              <c:ptCount val="3"/>
              <c:pt idx="0">
                <c:v>0.11925314201013913</c:v>
              </c:pt>
              <c:pt idx="1">
                <c:v>0.10116712130837165</c:v>
              </c:pt>
              <c:pt idx="2">
                <c:v>0.77957973668148928</c:v>
              </c:pt>
            </c:numLit>
          </c:val>
          <c:extLst>
            <c:ext xmlns:c16="http://schemas.microsoft.com/office/drawing/2014/chart" uri="{C3380CC4-5D6E-409C-BE32-E72D297353CC}">
              <c16:uniqueId val="{00000006-B71B-4E11-8073-356C6B35418A}"/>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Samoa</a:t>
            </a:r>
            <a:r>
              <a:rPr lang="en-US" baseline="0"/>
              <a:t> Employment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7F44-43E7-A421-7D5EAA0999B9}"/>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7F44-43E7-A421-7D5EAA0999B9}"/>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7F44-43E7-A421-7D5EAA0999B9}"/>
              </c:ext>
            </c:extLst>
          </c:dPt>
          <c:cat>
            <c:strLit>
              <c:ptCount val="3"/>
              <c:pt idx="0">
                <c:v>Agriculture</c:v>
              </c:pt>
              <c:pt idx="1">
                <c:v>Industry</c:v>
              </c:pt>
              <c:pt idx="2">
                <c:v>Services</c:v>
              </c:pt>
            </c:strLit>
          </c:cat>
          <c:val>
            <c:numLit>
              <c:formatCode>General</c:formatCode>
              <c:ptCount val="3"/>
              <c:pt idx="0">
                <c:v>0.20100000000000001</c:v>
              </c:pt>
              <c:pt idx="1">
                <c:v>0.16300000000000001</c:v>
              </c:pt>
              <c:pt idx="2">
                <c:v>0.63600000000000001</c:v>
              </c:pt>
            </c:numLit>
          </c:val>
          <c:extLst>
            <c:ext xmlns:c16="http://schemas.microsoft.com/office/drawing/2014/chart" uri="{C3380CC4-5D6E-409C-BE32-E72D297353CC}">
              <c16:uniqueId val="{00000006-7F44-43E7-A421-7D5EAA0999B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Cuba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9134-4BAF-8ED5-41706765B19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9134-4BAF-8ED5-41706765B19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9134-4BAF-8ED5-41706765B190}"/>
              </c:ext>
            </c:extLst>
          </c:dPt>
          <c:cat>
            <c:strLit>
              <c:ptCount val="3"/>
              <c:pt idx="0">
                <c:v>Agriculture</c:v>
              </c:pt>
              <c:pt idx="1">
                <c:v>Industry</c:v>
              </c:pt>
              <c:pt idx="2">
                <c:v>Services</c:v>
              </c:pt>
            </c:strLit>
          </c:cat>
          <c:val>
            <c:numLit>
              <c:formatCode>General</c:formatCode>
              <c:ptCount val="3"/>
              <c:pt idx="0">
                <c:v>0.17100000000000001</c:v>
              </c:pt>
              <c:pt idx="1">
                <c:v>0.16600000000000001</c:v>
              </c:pt>
              <c:pt idx="2">
                <c:v>0.66300000000000003</c:v>
              </c:pt>
            </c:numLit>
          </c:val>
          <c:extLst>
            <c:ext xmlns:c16="http://schemas.microsoft.com/office/drawing/2014/chart" uri="{C3380CC4-5D6E-409C-BE32-E72D297353CC}">
              <c16:uniqueId val="{00000006-9134-4BAF-8ED5-41706765B19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Tonga</a:t>
            </a:r>
            <a:r>
              <a:rPr lang="en-US" baseline="0"/>
              <a:t> GDP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2BDD-4DA2-9EA3-DF749003DCB0}"/>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2BDD-4DA2-9EA3-DF749003DCB0}"/>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2BDD-4DA2-9EA3-DF749003DCB0}"/>
              </c:ext>
            </c:extLst>
          </c:dPt>
          <c:cat>
            <c:strLit>
              <c:ptCount val="3"/>
              <c:pt idx="0">
                <c:v>Agriculture</c:v>
              </c:pt>
              <c:pt idx="1">
                <c:v>Industry</c:v>
              </c:pt>
              <c:pt idx="2">
                <c:v>Services</c:v>
              </c:pt>
            </c:strLit>
          </c:cat>
          <c:val>
            <c:numLit>
              <c:formatCode>General</c:formatCode>
              <c:ptCount val="3"/>
              <c:pt idx="0">
                <c:v>0.21569690101985517</c:v>
              </c:pt>
              <c:pt idx="1">
                <c:v>0.15539242252549637</c:v>
              </c:pt>
              <c:pt idx="2">
                <c:v>0.62891067645464849</c:v>
              </c:pt>
            </c:numLit>
          </c:val>
          <c:extLst>
            <c:ext xmlns:c16="http://schemas.microsoft.com/office/drawing/2014/chart" uri="{C3380CC4-5D6E-409C-BE32-E72D297353CC}">
              <c16:uniqueId val="{00000006-2BDD-4DA2-9EA3-DF749003DCB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Tonga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84BC-46BF-A03A-75BDD188D4F9}"/>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84BC-46BF-A03A-75BDD188D4F9}"/>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84BC-46BF-A03A-75BDD188D4F9}"/>
              </c:ext>
            </c:extLst>
          </c:dPt>
          <c:cat>
            <c:strLit>
              <c:ptCount val="3"/>
              <c:pt idx="0">
                <c:v>Agriculture</c:v>
              </c:pt>
              <c:pt idx="1">
                <c:v>Industry</c:v>
              </c:pt>
              <c:pt idx="2">
                <c:v>Services</c:v>
              </c:pt>
            </c:strLit>
          </c:cat>
          <c:val>
            <c:numLit>
              <c:formatCode>General</c:formatCode>
              <c:ptCount val="3"/>
              <c:pt idx="0">
                <c:v>0.26900000000000002</c:v>
              </c:pt>
              <c:pt idx="1">
                <c:v>0.27600000000000002</c:v>
              </c:pt>
              <c:pt idx="2">
                <c:v>0.45500000000000002</c:v>
              </c:pt>
            </c:numLit>
          </c:val>
          <c:extLst>
            <c:ext xmlns:c16="http://schemas.microsoft.com/office/drawing/2014/chart" uri="{C3380CC4-5D6E-409C-BE32-E72D297353CC}">
              <c16:uniqueId val="{00000006-84BC-46BF-A03A-75BDD188D4F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Tuvalu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D00D-4D74-A62C-E4D103BD383D}"/>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D00D-4D74-A62C-E4D103BD383D}"/>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D00D-4D74-A62C-E4D103BD383D}"/>
              </c:ext>
            </c:extLst>
          </c:dPt>
          <c:cat>
            <c:strLit>
              <c:ptCount val="3"/>
              <c:pt idx="0">
                <c:v>Agriculture</c:v>
              </c:pt>
              <c:pt idx="1">
                <c:v>Industry</c:v>
              </c:pt>
              <c:pt idx="2">
                <c:v>Services</c:v>
              </c:pt>
            </c:strLit>
          </c:cat>
          <c:val>
            <c:numLit>
              <c:formatCode>General</c:formatCode>
              <c:ptCount val="3"/>
              <c:pt idx="0">
                <c:v>9.1999999999999998E-2</c:v>
              </c:pt>
              <c:pt idx="1">
                <c:v>0.14499999999999999</c:v>
              </c:pt>
              <c:pt idx="2">
                <c:v>0.76300000000000001</c:v>
              </c:pt>
            </c:numLit>
          </c:val>
          <c:extLst>
            <c:ext xmlns:c16="http://schemas.microsoft.com/office/drawing/2014/chart" uri="{C3380CC4-5D6E-409C-BE32-E72D297353CC}">
              <c16:uniqueId val="{00000006-D00D-4D74-A62C-E4D103BD383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v>Total Population</c:v>
          </c:tx>
          <c:spPr>
            <a:solidFill>
              <a:schemeClr val="accent1"/>
            </a:solidFill>
            <a:ln>
              <a:noFill/>
            </a:ln>
            <a:effectLst/>
          </c:spPr>
          <c:invertIfNegative val="0"/>
          <c:cat>
            <c:strLit>
              <c:ptCount val="39"/>
              <c:pt idx="0">
                <c:v>Caribbean The Bahamas</c:v>
              </c:pt>
              <c:pt idx="1">
                <c:v>Caribbean Cuba</c:v>
              </c:pt>
              <c:pt idx="2">
                <c:v>Caribbean Dominican Republic</c:v>
              </c:pt>
              <c:pt idx="3">
                <c:v>Caribbean Haiti</c:v>
              </c:pt>
              <c:pt idx="4">
                <c:v>Caribbean Jamaica</c:v>
              </c:pt>
              <c:pt idx="5">
                <c:v>Caribbean Antigua and Barbuda</c:v>
              </c:pt>
              <c:pt idx="6">
                <c:v>Caribbean Barbados</c:v>
              </c:pt>
              <c:pt idx="7">
                <c:v>Caribbean Dominica</c:v>
              </c:pt>
              <c:pt idx="8">
                <c:v>Caribbean Grenada</c:v>
              </c:pt>
              <c:pt idx="9">
                <c:v>Caribbean Saint Kitts and Nevis</c:v>
              </c:pt>
              <c:pt idx="10">
                <c:v>Caribbean Saint Lucia</c:v>
              </c:pt>
              <c:pt idx="11">
                <c:v>Caribbean St. Vincent &amp; the Grenadines</c:v>
              </c:pt>
              <c:pt idx="12">
                <c:v>Caribbean Trinidad and Tobago</c:v>
              </c:pt>
              <c:pt idx="13">
                <c:v>Caribbean Belize</c:v>
              </c:pt>
              <c:pt idx="14">
                <c:v>Caribbean Guyana</c:v>
              </c:pt>
              <c:pt idx="15">
                <c:v>Caribbean Suriname</c:v>
              </c:pt>
              <c:pt idx="16">
                <c:v>AIS Cabo Verde</c:v>
              </c:pt>
              <c:pt idx="17">
                <c:v>AIS Guinea-Bissau</c:v>
              </c:pt>
              <c:pt idx="18">
                <c:v>AIS Sao Tome and Principe</c:v>
              </c:pt>
              <c:pt idx="19">
                <c:v>AIS Comoros</c:v>
              </c:pt>
              <c:pt idx="20">
                <c:v>AIS Maldives</c:v>
              </c:pt>
              <c:pt idx="21">
                <c:v>AIS Mauritius</c:v>
              </c:pt>
              <c:pt idx="22">
                <c:v>AIS Seychelles</c:v>
              </c:pt>
              <c:pt idx="23">
                <c:v>AIS Singapore</c:v>
              </c:pt>
              <c:pt idx="24">
                <c:v>Pacific Fiji</c:v>
              </c:pt>
              <c:pt idx="25">
                <c:v>Pacific Papua New Guinea</c:v>
              </c:pt>
              <c:pt idx="26">
                <c:v>Pacific Solomon Islands</c:v>
              </c:pt>
              <c:pt idx="27">
                <c:v>Pacific Timor-Leste</c:v>
              </c:pt>
              <c:pt idx="28">
                <c:v>Pacific Vanuatu</c:v>
              </c:pt>
              <c:pt idx="29">
                <c:v>Pacific Federated States of Micronesia</c:v>
              </c:pt>
              <c:pt idx="30">
                <c:v>Pacific Kiribati</c:v>
              </c:pt>
              <c:pt idx="31">
                <c:v>Pacific Marshall Islands</c:v>
              </c:pt>
              <c:pt idx="32">
                <c:v>Pacific Nauru</c:v>
              </c:pt>
              <c:pt idx="33">
                <c:v>Pacific Palau</c:v>
              </c:pt>
              <c:pt idx="34">
                <c:v>Pacific Cook Islands</c:v>
              </c:pt>
              <c:pt idx="35">
                <c:v>Pacific Niue</c:v>
              </c:pt>
              <c:pt idx="36">
                <c:v>Pacific Samoa</c:v>
              </c:pt>
              <c:pt idx="37">
                <c:v>Pacific Tonga</c:v>
              </c:pt>
              <c:pt idx="38">
                <c:v>Pacific Tuvalu</c:v>
              </c:pt>
            </c:strLit>
          </c:cat>
          <c:val>
            <c:numLit>
              <c:formatCode>General</c:formatCode>
              <c:ptCount val="39"/>
              <c:pt idx="0">
                <c:v>403000</c:v>
              </c:pt>
              <c:pt idx="1">
                <c:v>10937000</c:v>
              </c:pt>
              <c:pt idx="2">
                <c:v>11520000</c:v>
              </c:pt>
              <c:pt idx="3">
                <c:v>11906000</c:v>
              </c:pt>
              <c:pt idx="4">
                <c:v>2837000</c:v>
              </c:pt>
              <c:pt idx="5">
                <c:v>94000</c:v>
              </c:pt>
              <c:pt idx="6">
                <c:v>283000</c:v>
              </c:pt>
              <c:pt idx="7">
                <c:v>66000</c:v>
              </c:pt>
              <c:pt idx="8">
                <c:v>117000</c:v>
              </c:pt>
              <c:pt idx="9">
                <c:v>47000</c:v>
              </c:pt>
              <c:pt idx="10">
                <c:v>180000</c:v>
              </c:pt>
              <c:pt idx="11">
                <c:v>100000</c:v>
              </c:pt>
              <c:pt idx="12">
                <c:v>1511000</c:v>
              </c:pt>
              <c:pt idx="13">
                <c:v>423000</c:v>
              </c:pt>
              <c:pt idx="14">
                <c:v>836000</c:v>
              </c:pt>
              <c:pt idx="15">
                <c:v>640000</c:v>
              </c:pt>
              <c:pt idx="16">
                <c:v>527000</c:v>
              </c:pt>
              <c:pt idx="17">
                <c:v>2250000</c:v>
              </c:pt>
              <c:pt idx="18">
                <c:v>240000</c:v>
              </c:pt>
              <c:pt idx="19">
                <c:v>883000</c:v>
              </c:pt>
              <c:pt idx="20">
                <c:v>530000</c:v>
              </c:pt>
              <c:pt idx="21">
                <c:v>1268000</c:v>
              </c:pt>
              <c:pt idx="22">
                <c:v>133000</c:v>
              </c:pt>
              <c:pt idx="23">
                <c:v>5871000</c:v>
              </c:pt>
              <c:pt idx="24">
                <c:v>933000</c:v>
              </c:pt>
              <c:pt idx="25">
                <c:v>10763000</c:v>
              </c:pt>
              <c:pt idx="26">
                <c:v>839000</c:v>
              </c:pt>
              <c:pt idx="27">
                <c:v>1419000</c:v>
              </c:pt>
              <c:pt idx="28">
                <c:v>335000</c:v>
              </c:pt>
              <c:pt idx="29">
                <c:v>114000</c:v>
              </c:pt>
              <c:pt idx="30">
                <c:v>136000</c:v>
              </c:pt>
              <c:pt idx="31">
                <c:v>36000</c:v>
              </c:pt>
              <c:pt idx="32">
                <c:v>12000</c:v>
              </c:pt>
              <c:pt idx="33">
                <c:v>18000</c:v>
              </c:pt>
              <c:pt idx="34">
                <c:v>13000</c:v>
              </c:pt>
              <c:pt idx="35">
                <c:v>2000</c:v>
              </c:pt>
              <c:pt idx="36">
                <c:v>219000</c:v>
              </c:pt>
              <c:pt idx="37">
                <c:v>104000</c:v>
              </c:pt>
              <c:pt idx="38">
                <c:v>9000</c:v>
              </c:pt>
            </c:numLit>
          </c:val>
          <c:extLst>
            <c:ext xmlns:c16="http://schemas.microsoft.com/office/drawing/2014/chart" uri="{C3380CC4-5D6E-409C-BE32-E72D297353CC}">
              <c16:uniqueId val="{00000000-7145-4E2C-B346-6AD323B0DED8}"/>
            </c:ext>
          </c:extLst>
        </c:ser>
        <c:ser>
          <c:idx val="1"/>
          <c:order val="1"/>
          <c:tx>
            <c:v>Tourism Arrivals</c:v>
          </c:tx>
          <c:spPr>
            <a:solidFill>
              <a:schemeClr val="accent2"/>
            </a:solidFill>
            <a:ln>
              <a:noFill/>
            </a:ln>
            <a:effectLst/>
          </c:spPr>
          <c:invertIfNegative val="0"/>
          <c:cat>
            <c:strLit>
              <c:ptCount val="39"/>
              <c:pt idx="0">
                <c:v>Caribbean The Bahamas</c:v>
              </c:pt>
              <c:pt idx="1">
                <c:v>Caribbean Cuba</c:v>
              </c:pt>
              <c:pt idx="2">
                <c:v>Caribbean Dominican Republic</c:v>
              </c:pt>
              <c:pt idx="3">
                <c:v>Caribbean Haiti</c:v>
              </c:pt>
              <c:pt idx="4">
                <c:v>Caribbean Jamaica</c:v>
              </c:pt>
              <c:pt idx="5">
                <c:v>Caribbean Antigua and Barbuda</c:v>
              </c:pt>
              <c:pt idx="6">
                <c:v>Caribbean Barbados</c:v>
              </c:pt>
              <c:pt idx="7">
                <c:v>Caribbean Dominica</c:v>
              </c:pt>
              <c:pt idx="8">
                <c:v>Caribbean Grenada</c:v>
              </c:pt>
              <c:pt idx="9">
                <c:v>Caribbean Saint Kitts and Nevis</c:v>
              </c:pt>
              <c:pt idx="10">
                <c:v>Caribbean Saint Lucia</c:v>
              </c:pt>
              <c:pt idx="11">
                <c:v>Caribbean St. Vincent &amp; the Grenadines</c:v>
              </c:pt>
              <c:pt idx="12">
                <c:v>Caribbean Trinidad and Tobago</c:v>
              </c:pt>
              <c:pt idx="13">
                <c:v>Caribbean Belize</c:v>
              </c:pt>
              <c:pt idx="14">
                <c:v>Caribbean Guyana</c:v>
              </c:pt>
              <c:pt idx="15">
                <c:v>Caribbean Suriname</c:v>
              </c:pt>
              <c:pt idx="16">
                <c:v>AIS Cabo Verde</c:v>
              </c:pt>
              <c:pt idx="17">
                <c:v>AIS Guinea-Bissau</c:v>
              </c:pt>
              <c:pt idx="18">
                <c:v>AIS Sao Tome and Principe</c:v>
              </c:pt>
              <c:pt idx="19">
                <c:v>AIS Comoros</c:v>
              </c:pt>
              <c:pt idx="20">
                <c:v>AIS Maldives</c:v>
              </c:pt>
              <c:pt idx="21">
                <c:v>AIS Mauritius</c:v>
              </c:pt>
              <c:pt idx="22">
                <c:v>AIS Seychelles</c:v>
              </c:pt>
              <c:pt idx="23">
                <c:v>AIS Singapore</c:v>
              </c:pt>
              <c:pt idx="24">
                <c:v>Pacific Fiji</c:v>
              </c:pt>
              <c:pt idx="25">
                <c:v>Pacific Papua New Guinea</c:v>
              </c:pt>
              <c:pt idx="26">
                <c:v>Pacific Solomon Islands</c:v>
              </c:pt>
              <c:pt idx="27">
                <c:v>Pacific Timor-Leste</c:v>
              </c:pt>
              <c:pt idx="28">
                <c:v>Pacific Vanuatu</c:v>
              </c:pt>
              <c:pt idx="29">
                <c:v>Pacific Federated States of Micronesia</c:v>
              </c:pt>
              <c:pt idx="30">
                <c:v>Pacific Kiribati</c:v>
              </c:pt>
              <c:pt idx="31">
                <c:v>Pacific Marshall Islands</c:v>
              </c:pt>
              <c:pt idx="32">
                <c:v>Pacific Nauru</c:v>
              </c:pt>
              <c:pt idx="33">
                <c:v>Pacific Palau</c:v>
              </c:pt>
              <c:pt idx="34">
                <c:v>Pacific Cook Islands</c:v>
              </c:pt>
              <c:pt idx="35">
                <c:v>Pacific Niue</c:v>
              </c:pt>
              <c:pt idx="36">
                <c:v>Pacific Samoa</c:v>
              </c:pt>
              <c:pt idx="37">
                <c:v>Pacific Tonga</c:v>
              </c:pt>
              <c:pt idx="38">
                <c:v>Pacific Tuvalu</c:v>
              </c:pt>
            </c:strLit>
          </c:cat>
          <c:val>
            <c:numLit>
              <c:formatCode>General</c:formatCode>
              <c:ptCount val="39"/>
              <c:pt idx="0">
                <c:v>1900000</c:v>
              </c:pt>
              <c:pt idx="1">
                <c:v>2200000</c:v>
              </c:pt>
              <c:pt idx="2">
                <c:v>8500000</c:v>
              </c:pt>
              <c:pt idx="3">
                <c:v>160000</c:v>
              </c:pt>
              <c:pt idx="4">
                <c:v>2900000</c:v>
              </c:pt>
              <c:pt idx="5">
                <c:v>330000</c:v>
              </c:pt>
              <c:pt idx="6">
                <c:v>700000</c:v>
              </c:pt>
              <c:pt idx="7">
                <c:v>80000</c:v>
              </c:pt>
              <c:pt idx="8">
                <c:v>190000</c:v>
              </c:pt>
              <c:pt idx="9">
                <c:v>13000</c:v>
              </c:pt>
              <c:pt idx="10">
                <c:v>440000</c:v>
              </c:pt>
              <c:pt idx="11">
                <c:v>100000</c:v>
              </c:pt>
              <c:pt idx="12">
                <c:v>340000</c:v>
              </c:pt>
              <c:pt idx="13">
                <c:v>530000</c:v>
              </c:pt>
              <c:pt idx="14">
                <c:v>370000</c:v>
              </c:pt>
              <c:pt idx="15">
                <c:v>70000</c:v>
              </c:pt>
              <c:pt idx="16">
                <c:v>790000</c:v>
              </c:pt>
              <c:pt idx="17">
                <c:v>50000</c:v>
              </c:pt>
              <c:pt idx="18">
                <c:v>20000</c:v>
              </c:pt>
              <c:pt idx="19">
                <c:v>30000</c:v>
              </c:pt>
              <c:pt idx="20">
                <c:v>2000000</c:v>
              </c:pt>
              <c:pt idx="21">
                <c:v>1400000</c:v>
              </c:pt>
              <c:pt idx="22">
                <c:v>350000</c:v>
              </c:pt>
              <c:pt idx="23">
                <c:v>130000</c:v>
              </c:pt>
              <c:pt idx="24">
                <c:v>980000</c:v>
              </c:pt>
              <c:pt idx="25">
                <c:v>100000</c:v>
              </c:pt>
              <c:pt idx="26">
                <c:v>30000</c:v>
              </c:pt>
              <c:pt idx="27">
                <c:v>100000</c:v>
              </c:pt>
              <c:pt idx="28">
                <c:v>60000</c:v>
              </c:pt>
              <c:pt idx="29">
                <c:v>18019</c:v>
              </c:pt>
              <c:pt idx="30">
                <c:v>10000</c:v>
              </c:pt>
              <c:pt idx="31">
                <c:v>10000</c:v>
              </c:pt>
              <c:pt idx="32">
                <c:v>12000</c:v>
              </c:pt>
              <c:pt idx="33">
                <c:v>60000</c:v>
              </c:pt>
              <c:pt idx="34">
                <c:v>170000</c:v>
              </c:pt>
              <c:pt idx="35">
                <c:v>10210</c:v>
              </c:pt>
              <c:pt idx="36">
                <c:v>170000</c:v>
              </c:pt>
              <c:pt idx="37">
                <c:v>60000</c:v>
              </c:pt>
              <c:pt idx="38">
                <c:v>3611</c:v>
              </c:pt>
            </c:numLit>
          </c:val>
          <c:extLst>
            <c:ext xmlns:c16="http://schemas.microsoft.com/office/drawing/2014/chart" uri="{C3380CC4-5D6E-409C-BE32-E72D297353CC}">
              <c16:uniqueId val="{00000001-7145-4E2C-B346-6AD323B0DED8}"/>
            </c:ext>
          </c:extLst>
        </c:ser>
        <c:dLbls>
          <c:showLegendKey val="0"/>
          <c:showVal val="0"/>
          <c:showCatName val="0"/>
          <c:showSerName val="0"/>
          <c:showPercent val="0"/>
          <c:showBubbleSize val="0"/>
        </c:dLbls>
        <c:gapWidth val="150"/>
        <c:overlap val="100"/>
        <c:axId val="1172765551"/>
        <c:axId val="1172766031"/>
      </c:barChart>
      <c:catAx>
        <c:axId val="11727655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766031"/>
        <c:crosses val="autoZero"/>
        <c:auto val="1"/>
        <c:lblAlgn val="ctr"/>
        <c:lblOffset val="100"/>
        <c:noMultiLvlLbl val="0"/>
      </c:catAx>
      <c:valAx>
        <c:axId val="1172766031"/>
        <c:scaling>
          <c:orientation val="minMax"/>
          <c:max val="20000000"/>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727655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solidFill>
                <a:latin typeface="+mn-lt"/>
                <a:ea typeface="+mn-ea"/>
                <a:cs typeface="+mn-cs"/>
              </a:defRPr>
            </a:pPr>
            <a:r>
              <a:rPr lang="en-US"/>
              <a:t>GROSS dEBT (% of GDP)</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v>Gross Debt (% of GDP)</c:v>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c:spPr>
          <c:invertIfNegative val="0"/>
          <c:cat>
            <c:strLit>
              <c:ptCount val="39"/>
              <c:pt idx="0">
                <c:v>Caribbean The Bahamas</c:v>
              </c:pt>
              <c:pt idx="1">
                <c:v>Caribbean Cuba</c:v>
              </c:pt>
              <c:pt idx="2">
                <c:v>Caribbean Dominican Republic</c:v>
              </c:pt>
              <c:pt idx="3">
                <c:v>Caribbean Haiti</c:v>
              </c:pt>
              <c:pt idx="4">
                <c:v>Caribbean Jamaica</c:v>
              </c:pt>
              <c:pt idx="5">
                <c:v>Caribbean Antigua and Barbuda</c:v>
              </c:pt>
              <c:pt idx="6">
                <c:v>Caribbean Barbados</c:v>
              </c:pt>
              <c:pt idx="7">
                <c:v>Caribbean Dominica</c:v>
              </c:pt>
              <c:pt idx="8">
                <c:v>Caribbean Grenada</c:v>
              </c:pt>
              <c:pt idx="9">
                <c:v>Caribbean Saint Kitts and Nevis</c:v>
              </c:pt>
              <c:pt idx="10">
                <c:v>Caribbean Saint Lucia</c:v>
              </c:pt>
              <c:pt idx="11">
                <c:v>Caribbean St. Vincent &amp; the Grenadines</c:v>
              </c:pt>
              <c:pt idx="12">
                <c:v>Caribbean Trinidad and Tobago</c:v>
              </c:pt>
              <c:pt idx="13">
                <c:v>Caribbean Belize</c:v>
              </c:pt>
              <c:pt idx="14">
                <c:v>Caribbean Guyana</c:v>
              </c:pt>
              <c:pt idx="15">
                <c:v>Caribbean Suriname</c:v>
              </c:pt>
              <c:pt idx="16">
                <c:v>AIS Cabo Verde</c:v>
              </c:pt>
              <c:pt idx="17">
                <c:v>AIS Guinea-Bissau</c:v>
              </c:pt>
              <c:pt idx="18">
                <c:v>AIS Sao Tome and Principe</c:v>
              </c:pt>
              <c:pt idx="19">
                <c:v>AIS Comoros</c:v>
              </c:pt>
              <c:pt idx="20">
                <c:v>AIS Maldives</c:v>
              </c:pt>
              <c:pt idx="21">
                <c:v>AIS Mauritius</c:v>
              </c:pt>
              <c:pt idx="22">
                <c:v>AIS Seychelles</c:v>
              </c:pt>
              <c:pt idx="23">
                <c:v>AIS Singapore</c:v>
              </c:pt>
              <c:pt idx="24">
                <c:v>Pacific Fiji</c:v>
              </c:pt>
              <c:pt idx="25">
                <c:v>Pacific Papua New Guinea</c:v>
              </c:pt>
              <c:pt idx="26">
                <c:v>Pacific Solomon Islands</c:v>
              </c:pt>
              <c:pt idx="27">
                <c:v>Pacific Timor-Leste</c:v>
              </c:pt>
              <c:pt idx="28">
                <c:v>Pacific Vanuatu</c:v>
              </c:pt>
              <c:pt idx="29">
                <c:v>Pacific Federated States of Micronesia</c:v>
              </c:pt>
              <c:pt idx="30">
                <c:v>Pacific Kiribati</c:v>
              </c:pt>
              <c:pt idx="31">
                <c:v>Pacific Marshall Islands</c:v>
              </c:pt>
              <c:pt idx="32">
                <c:v>Pacific Nauru</c:v>
              </c:pt>
              <c:pt idx="33">
                <c:v>Pacific Palau</c:v>
              </c:pt>
              <c:pt idx="34">
                <c:v>Pacific Cook Islands</c:v>
              </c:pt>
              <c:pt idx="35">
                <c:v>Pacific Niue</c:v>
              </c:pt>
              <c:pt idx="36">
                <c:v>Pacific Samoa</c:v>
              </c:pt>
              <c:pt idx="37">
                <c:v>Pacific Tonga</c:v>
              </c:pt>
              <c:pt idx="38">
                <c:v>Pacific Tuvalu</c:v>
              </c:pt>
            </c:strLit>
          </c:cat>
          <c:val>
            <c:numLit>
              <c:formatCode>General</c:formatCode>
              <c:ptCount val="39"/>
              <c:pt idx="0">
                <c:v>72.882999999999996</c:v>
              </c:pt>
              <c:pt idx="2">
                <c:v>58.917000000000002</c:v>
              </c:pt>
              <c:pt idx="3">
                <c:v>10.012</c:v>
              </c:pt>
              <c:pt idx="4">
                <c:v>57.438000000000002</c:v>
              </c:pt>
              <c:pt idx="5">
                <c:v>63.783999999999999</c:v>
              </c:pt>
              <c:pt idx="6">
                <c:v>94.623000000000005</c:v>
              </c:pt>
              <c:pt idx="7">
                <c:v>92.47</c:v>
              </c:pt>
              <c:pt idx="8">
                <c:v>65.539000000000001</c:v>
              </c:pt>
              <c:pt idx="9">
                <c:v>67.540999999999997</c:v>
              </c:pt>
              <c:pt idx="10">
                <c:v>77.227000000000004</c:v>
              </c:pt>
              <c:pt idx="11">
                <c:v>90.537999999999997</c:v>
              </c:pt>
              <c:pt idx="12">
                <c:v>68.540000000000006</c:v>
              </c:pt>
              <c:pt idx="13">
                <c:v>63.502000000000002</c:v>
              </c:pt>
              <c:pt idx="14">
                <c:v>29.312999999999999</c:v>
              </c:pt>
              <c:pt idx="15">
                <c:v>82.662000000000006</c:v>
              </c:pt>
              <c:pt idx="16">
                <c:v>100.997</c:v>
              </c:pt>
              <c:pt idx="17">
                <c:v>74.042000000000002</c:v>
              </c:pt>
              <c:pt idx="18">
                <c:v>45.386000000000003</c:v>
              </c:pt>
              <c:pt idx="19">
                <c:v>32.579000000000001</c:v>
              </c:pt>
              <c:pt idx="20">
                <c:v>135.893</c:v>
              </c:pt>
              <c:pt idx="21">
                <c:v>87.448999999999998</c:v>
              </c:pt>
              <c:pt idx="22">
                <c:v>58.378999999999998</c:v>
              </c:pt>
              <c:pt idx="23">
                <c:v>176.29400000000001</c:v>
              </c:pt>
              <c:pt idx="24">
                <c:v>79.834999999999994</c:v>
              </c:pt>
              <c:pt idx="25">
                <c:v>49.993000000000002</c:v>
              </c:pt>
              <c:pt idx="26">
                <c:v>25.146000000000001</c:v>
              </c:pt>
              <c:pt idx="27">
                <c:v>14.679</c:v>
              </c:pt>
              <c:pt idx="28">
                <c:v>51.466000000000001</c:v>
              </c:pt>
              <c:pt idx="29">
                <c:v>6.8209999999999997</c:v>
              </c:pt>
              <c:pt idx="30">
                <c:v>16.486000000000001</c:v>
              </c:pt>
              <c:pt idx="31">
                <c:v>14.925000000000001</c:v>
              </c:pt>
              <c:pt idx="32">
                <c:v>12.968999999999999</c:v>
              </c:pt>
              <c:pt idx="33">
                <c:v>59.027000000000001</c:v>
              </c:pt>
              <c:pt idx="34">
                <c:v>30</c:v>
              </c:pt>
              <c:pt idx="36">
                <c:v>17.684999999999999</c:v>
              </c:pt>
              <c:pt idx="37">
                <c:v>37.82</c:v>
              </c:pt>
              <c:pt idx="38">
                <c:v>3.5960000000000001</c:v>
              </c:pt>
            </c:numLit>
          </c:val>
          <c:extLst>
            <c:ext xmlns:c16="http://schemas.microsoft.com/office/drawing/2014/chart" uri="{C3380CC4-5D6E-409C-BE32-E72D297353CC}">
              <c16:uniqueId val="{00000000-2CB0-47EA-B8CB-199FC71454E8}"/>
            </c:ext>
          </c:extLst>
        </c:ser>
        <c:dLbls>
          <c:showLegendKey val="0"/>
          <c:showVal val="0"/>
          <c:showCatName val="0"/>
          <c:showSerName val="0"/>
          <c:showPercent val="0"/>
          <c:showBubbleSize val="0"/>
        </c:dLbls>
        <c:gapWidth val="355"/>
        <c:overlap val="-70"/>
        <c:axId val="2024310815"/>
        <c:axId val="2024313215"/>
      </c:barChart>
      <c:catAx>
        <c:axId val="2024310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024313215"/>
        <c:crosses val="autoZero"/>
        <c:auto val="1"/>
        <c:lblAlgn val="ctr"/>
        <c:lblOffset val="100"/>
        <c:noMultiLvlLbl val="0"/>
      </c:catAx>
      <c:valAx>
        <c:axId val="2024313215"/>
        <c:scaling>
          <c:orientation val="minMax"/>
          <c:max val="180"/>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0243108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Bahamas GDP</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3">
                  <a:lumMod val="60000"/>
                  <a:lumOff val="40000"/>
                </a:schemeClr>
              </a:solidFill>
              <a:ln w="19050">
                <a:solidFill>
                  <a:schemeClr val="lt1"/>
                </a:solidFill>
              </a:ln>
              <a:effectLst/>
            </c:spPr>
            <c:extLst>
              <c:ext xmlns:c16="http://schemas.microsoft.com/office/drawing/2014/chart" uri="{C3380CC4-5D6E-409C-BE32-E72D297353CC}">
                <c16:uniqueId val="{00000001-4440-4A13-BA62-FC16D1B4FA61}"/>
              </c:ext>
            </c:extLst>
          </c:dPt>
          <c:dPt>
            <c:idx val="1"/>
            <c:bubble3D val="0"/>
            <c:spPr>
              <a:solidFill>
                <a:schemeClr val="bg1">
                  <a:lumMod val="75000"/>
                </a:schemeClr>
              </a:solidFill>
              <a:ln w="19050">
                <a:solidFill>
                  <a:schemeClr val="lt1"/>
                </a:solidFill>
              </a:ln>
              <a:effectLst/>
            </c:spPr>
            <c:extLst>
              <c:ext xmlns:c16="http://schemas.microsoft.com/office/drawing/2014/chart" uri="{C3380CC4-5D6E-409C-BE32-E72D297353CC}">
                <c16:uniqueId val="{00000003-4440-4A13-BA62-FC16D1B4FA61}"/>
              </c:ext>
            </c:extLst>
          </c:dPt>
          <c:dPt>
            <c:idx val="2"/>
            <c:bubble3D val="0"/>
            <c:spPr>
              <a:solidFill>
                <a:schemeClr val="accent5">
                  <a:lumMod val="60000"/>
                  <a:lumOff val="40000"/>
                </a:schemeClr>
              </a:solidFill>
              <a:ln w="19050">
                <a:solidFill>
                  <a:schemeClr val="lt1"/>
                </a:solidFill>
              </a:ln>
              <a:effectLst/>
            </c:spPr>
            <c:extLst>
              <c:ext xmlns:c16="http://schemas.microsoft.com/office/drawing/2014/chart" uri="{C3380CC4-5D6E-409C-BE32-E72D297353CC}">
                <c16:uniqueId val="{00000005-4440-4A13-BA62-FC16D1B4FA61}"/>
              </c:ext>
            </c:extLst>
          </c:dPt>
          <c:cat>
            <c:strLit>
              <c:ptCount val="3"/>
              <c:pt idx="0">
                <c:v>Agriculture</c:v>
              </c:pt>
              <c:pt idx="1">
                <c:v>Industry</c:v>
              </c:pt>
              <c:pt idx="2">
                <c:v>Services</c:v>
              </c:pt>
            </c:strLit>
          </c:cat>
          <c:val>
            <c:numLit>
              <c:formatCode>General</c:formatCode>
              <c:ptCount val="3"/>
              <c:pt idx="0">
                <c:v>6.4925247183583905E-3</c:v>
              </c:pt>
              <c:pt idx="1">
                <c:v>6.6129519978621959E-2</c:v>
              </c:pt>
              <c:pt idx="2">
                <c:v>0.9273779553030197</c:v>
              </c:pt>
            </c:numLit>
          </c:val>
          <c:extLst>
            <c:ext xmlns:c16="http://schemas.microsoft.com/office/drawing/2014/chart" uri="{C3380CC4-5D6E-409C-BE32-E72D297353CC}">
              <c16:uniqueId val="{00000006-4440-4A13-BA62-FC16D1B4FA6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4.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74.png"/><Relationship Id="rId1" Type="http://schemas.openxmlformats.org/officeDocument/2006/relationships/image" Target="../media/image73.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26" Type="http://schemas.openxmlformats.org/officeDocument/2006/relationships/chart" Target="../charts/chart32.xml"/><Relationship Id="rId21" Type="http://schemas.openxmlformats.org/officeDocument/2006/relationships/chart" Target="../charts/chart27.xml"/><Relationship Id="rId42" Type="http://schemas.openxmlformats.org/officeDocument/2006/relationships/chart" Target="../charts/chart48.xml"/><Relationship Id="rId47" Type="http://schemas.openxmlformats.org/officeDocument/2006/relationships/chart" Target="../charts/chart53.xml"/><Relationship Id="rId63" Type="http://schemas.openxmlformats.org/officeDocument/2006/relationships/chart" Target="../charts/chart69.xml"/><Relationship Id="rId68" Type="http://schemas.openxmlformats.org/officeDocument/2006/relationships/chart" Target="../charts/chart74.xml"/><Relationship Id="rId2" Type="http://schemas.openxmlformats.org/officeDocument/2006/relationships/chart" Target="../charts/chart8.xml"/><Relationship Id="rId16" Type="http://schemas.openxmlformats.org/officeDocument/2006/relationships/chart" Target="../charts/chart22.xml"/><Relationship Id="rId29" Type="http://schemas.openxmlformats.org/officeDocument/2006/relationships/chart" Target="../charts/chart35.xml"/><Relationship Id="rId11" Type="http://schemas.openxmlformats.org/officeDocument/2006/relationships/chart" Target="../charts/chart17.xml"/><Relationship Id="rId24" Type="http://schemas.openxmlformats.org/officeDocument/2006/relationships/chart" Target="../charts/chart30.xml"/><Relationship Id="rId32" Type="http://schemas.openxmlformats.org/officeDocument/2006/relationships/chart" Target="../charts/chart38.xml"/><Relationship Id="rId37" Type="http://schemas.openxmlformats.org/officeDocument/2006/relationships/chart" Target="../charts/chart43.xml"/><Relationship Id="rId40" Type="http://schemas.openxmlformats.org/officeDocument/2006/relationships/chart" Target="../charts/chart46.xml"/><Relationship Id="rId45" Type="http://schemas.openxmlformats.org/officeDocument/2006/relationships/chart" Target="../charts/chart51.xml"/><Relationship Id="rId53" Type="http://schemas.openxmlformats.org/officeDocument/2006/relationships/chart" Target="../charts/chart59.xml"/><Relationship Id="rId58" Type="http://schemas.openxmlformats.org/officeDocument/2006/relationships/chart" Target="../charts/chart64.xml"/><Relationship Id="rId66" Type="http://schemas.openxmlformats.org/officeDocument/2006/relationships/chart" Target="../charts/chart72.xml"/><Relationship Id="rId74" Type="http://schemas.openxmlformats.org/officeDocument/2006/relationships/chart" Target="../charts/chart80.xml"/><Relationship Id="rId5" Type="http://schemas.openxmlformats.org/officeDocument/2006/relationships/chart" Target="../charts/chart11.xml"/><Relationship Id="rId61" Type="http://schemas.openxmlformats.org/officeDocument/2006/relationships/chart" Target="../charts/chart67.xml"/><Relationship Id="rId19" Type="http://schemas.openxmlformats.org/officeDocument/2006/relationships/chart" Target="../charts/chart25.xml"/><Relationship Id="rId14" Type="http://schemas.openxmlformats.org/officeDocument/2006/relationships/chart" Target="../charts/chart20.xml"/><Relationship Id="rId22" Type="http://schemas.openxmlformats.org/officeDocument/2006/relationships/chart" Target="../charts/chart28.xml"/><Relationship Id="rId27" Type="http://schemas.openxmlformats.org/officeDocument/2006/relationships/chart" Target="../charts/chart33.xml"/><Relationship Id="rId30" Type="http://schemas.openxmlformats.org/officeDocument/2006/relationships/chart" Target="../charts/chart36.xml"/><Relationship Id="rId35" Type="http://schemas.openxmlformats.org/officeDocument/2006/relationships/chart" Target="../charts/chart41.xml"/><Relationship Id="rId43" Type="http://schemas.openxmlformats.org/officeDocument/2006/relationships/chart" Target="../charts/chart49.xml"/><Relationship Id="rId48" Type="http://schemas.openxmlformats.org/officeDocument/2006/relationships/chart" Target="../charts/chart54.xml"/><Relationship Id="rId56" Type="http://schemas.openxmlformats.org/officeDocument/2006/relationships/chart" Target="../charts/chart62.xml"/><Relationship Id="rId64" Type="http://schemas.openxmlformats.org/officeDocument/2006/relationships/chart" Target="../charts/chart70.xml"/><Relationship Id="rId69" Type="http://schemas.openxmlformats.org/officeDocument/2006/relationships/chart" Target="../charts/chart75.xml"/><Relationship Id="rId8" Type="http://schemas.openxmlformats.org/officeDocument/2006/relationships/chart" Target="../charts/chart14.xml"/><Relationship Id="rId51" Type="http://schemas.openxmlformats.org/officeDocument/2006/relationships/chart" Target="../charts/chart57.xml"/><Relationship Id="rId72" Type="http://schemas.openxmlformats.org/officeDocument/2006/relationships/chart" Target="../charts/chart78.xml"/><Relationship Id="rId3" Type="http://schemas.openxmlformats.org/officeDocument/2006/relationships/chart" Target="../charts/chart9.xml"/><Relationship Id="rId12" Type="http://schemas.openxmlformats.org/officeDocument/2006/relationships/chart" Target="../charts/chart18.xml"/><Relationship Id="rId17" Type="http://schemas.openxmlformats.org/officeDocument/2006/relationships/chart" Target="../charts/chart23.xml"/><Relationship Id="rId25" Type="http://schemas.openxmlformats.org/officeDocument/2006/relationships/chart" Target="../charts/chart31.xml"/><Relationship Id="rId33" Type="http://schemas.openxmlformats.org/officeDocument/2006/relationships/chart" Target="../charts/chart39.xml"/><Relationship Id="rId38" Type="http://schemas.openxmlformats.org/officeDocument/2006/relationships/chart" Target="../charts/chart44.xml"/><Relationship Id="rId46" Type="http://schemas.openxmlformats.org/officeDocument/2006/relationships/chart" Target="../charts/chart52.xml"/><Relationship Id="rId59" Type="http://schemas.openxmlformats.org/officeDocument/2006/relationships/chart" Target="../charts/chart65.xml"/><Relationship Id="rId67" Type="http://schemas.openxmlformats.org/officeDocument/2006/relationships/chart" Target="../charts/chart73.xml"/><Relationship Id="rId20" Type="http://schemas.openxmlformats.org/officeDocument/2006/relationships/chart" Target="../charts/chart26.xml"/><Relationship Id="rId41" Type="http://schemas.openxmlformats.org/officeDocument/2006/relationships/chart" Target="../charts/chart47.xml"/><Relationship Id="rId54" Type="http://schemas.openxmlformats.org/officeDocument/2006/relationships/chart" Target="../charts/chart60.xml"/><Relationship Id="rId62" Type="http://schemas.openxmlformats.org/officeDocument/2006/relationships/chart" Target="../charts/chart68.xml"/><Relationship Id="rId70" Type="http://schemas.openxmlformats.org/officeDocument/2006/relationships/chart" Target="../charts/chart76.xml"/><Relationship Id="rId75" Type="http://schemas.openxmlformats.org/officeDocument/2006/relationships/chart" Target="../charts/chart81.xml"/><Relationship Id="rId1" Type="http://schemas.openxmlformats.org/officeDocument/2006/relationships/chart" Target="../charts/chart7.xml"/><Relationship Id="rId6" Type="http://schemas.openxmlformats.org/officeDocument/2006/relationships/chart" Target="../charts/chart12.xml"/><Relationship Id="rId15" Type="http://schemas.openxmlformats.org/officeDocument/2006/relationships/chart" Target="../charts/chart21.xml"/><Relationship Id="rId23" Type="http://schemas.openxmlformats.org/officeDocument/2006/relationships/chart" Target="../charts/chart29.xml"/><Relationship Id="rId28" Type="http://schemas.openxmlformats.org/officeDocument/2006/relationships/chart" Target="../charts/chart34.xml"/><Relationship Id="rId36" Type="http://schemas.openxmlformats.org/officeDocument/2006/relationships/chart" Target="../charts/chart42.xml"/><Relationship Id="rId49" Type="http://schemas.openxmlformats.org/officeDocument/2006/relationships/chart" Target="../charts/chart55.xml"/><Relationship Id="rId57" Type="http://schemas.openxmlformats.org/officeDocument/2006/relationships/chart" Target="../charts/chart63.xml"/><Relationship Id="rId10" Type="http://schemas.openxmlformats.org/officeDocument/2006/relationships/chart" Target="../charts/chart16.xml"/><Relationship Id="rId31" Type="http://schemas.openxmlformats.org/officeDocument/2006/relationships/chart" Target="../charts/chart37.xml"/><Relationship Id="rId44" Type="http://schemas.openxmlformats.org/officeDocument/2006/relationships/chart" Target="../charts/chart50.xml"/><Relationship Id="rId52" Type="http://schemas.openxmlformats.org/officeDocument/2006/relationships/chart" Target="../charts/chart58.xml"/><Relationship Id="rId60" Type="http://schemas.openxmlformats.org/officeDocument/2006/relationships/chart" Target="../charts/chart66.xml"/><Relationship Id="rId65" Type="http://schemas.openxmlformats.org/officeDocument/2006/relationships/chart" Target="../charts/chart71.xml"/><Relationship Id="rId73" Type="http://schemas.openxmlformats.org/officeDocument/2006/relationships/chart" Target="../charts/chart79.xml"/><Relationship Id="rId4" Type="http://schemas.openxmlformats.org/officeDocument/2006/relationships/chart" Target="../charts/chart10.xml"/><Relationship Id="rId9" Type="http://schemas.openxmlformats.org/officeDocument/2006/relationships/chart" Target="../charts/chart15.xml"/><Relationship Id="rId13" Type="http://schemas.openxmlformats.org/officeDocument/2006/relationships/chart" Target="../charts/chart19.xml"/><Relationship Id="rId18" Type="http://schemas.openxmlformats.org/officeDocument/2006/relationships/chart" Target="../charts/chart24.xml"/><Relationship Id="rId39" Type="http://schemas.openxmlformats.org/officeDocument/2006/relationships/chart" Target="../charts/chart45.xml"/><Relationship Id="rId34" Type="http://schemas.openxmlformats.org/officeDocument/2006/relationships/chart" Target="../charts/chart40.xml"/><Relationship Id="rId50" Type="http://schemas.openxmlformats.org/officeDocument/2006/relationships/chart" Target="../charts/chart56.xml"/><Relationship Id="rId55" Type="http://schemas.openxmlformats.org/officeDocument/2006/relationships/chart" Target="../charts/chart61.xml"/><Relationship Id="rId76" Type="http://schemas.openxmlformats.org/officeDocument/2006/relationships/chart" Target="../charts/chart82.xml"/><Relationship Id="rId7" Type="http://schemas.openxmlformats.org/officeDocument/2006/relationships/chart" Target="../charts/chart13.xml"/><Relationship Id="rId71" Type="http://schemas.openxmlformats.org/officeDocument/2006/relationships/chart" Target="../charts/chart7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6.xml.rels><?xml version="1.0" encoding="UTF-8" standalone="yes"?>
<Relationships xmlns="http://schemas.openxmlformats.org/package/2006/relationships"><Relationship Id="rId26" Type="http://schemas.openxmlformats.org/officeDocument/2006/relationships/image" Target="../media/image100.png"/><Relationship Id="rId21" Type="http://schemas.openxmlformats.org/officeDocument/2006/relationships/image" Target="../media/image95.png"/><Relationship Id="rId34" Type="http://schemas.openxmlformats.org/officeDocument/2006/relationships/image" Target="../media/image108.png"/><Relationship Id="rId42" Type="http://schemas.openxmlformats.org/officeDocument/2006/relationships/image" Target="../media/image116.png"/><Relationship Id="rId47" Type="http://schemas.openxmlformats.org/officeDocument/2006/relationships/image" Target="../media/image121.png"/><Relationship Id="rId50" Type="http://schemas.openxmlformats.org/officeDocument/2006/relationships/image" Target="../media/image124.png"/><Relationship Id="rId55" Type="http://schemas.openxmlformats.org/officeDocument/2006/relationships/image" Target="../media/image129.png"/><Relationship Id="rId63" Type="http://schemas.openxmlformats.org/officeDocument/2006/relationships/image" Target="../media/image135.png"/><Relationship Id="rId7" Type="http://schemas.openxmlformats.org/officeDocument/2006/relationships/image" Target="../media/image81.png"/><Relationship Id="rId2" Type="http://schemas.openxmlformats.org/officeDocument/2006/relationships/image" Target="../media/image76.png"/><Relationship Id="rId16" Type="http://schemas.openxmlformats.org/officeDocument/2006/relationships/image" Target="../media/image90.jpeg"/><Relationship Id="rId29" Type="http://schemas.openxmlformats.org/officeDocument/2006/relationships/image" Target="../media/image103.png"/><Relationship Id="rId11" Type="http://schemas.openxmlformats.org/officeDocument/2006/relationships/image" Target="../media/image85.png"/><Relationship Id="rId24" Type="http://schemas.openxmlformats.org/officeDocument/2006/relationships/image" Target="../media/image98.jpeg"/><Relationship Id="rId32" Type="http://schemas.openxmlformats.org/officeDocument/2006/relationships/image" Target="../media/image106.jpeg"/><Relationship Id="rId37" Type="http://schemas.openxmlformats.org/officeDocument/2006/relationships/image" Target="../media/image111.png"/><Relationship Id="rId40" Type="http://schemas.openxmlformats.org/officeDocument/2006/relationships/image" Target="../media/image114.jpeg"/><Relationship Id="rId45" Type="http://schemas.openxmlformats.org/officeDocument/2006/relationships/image" Target="../media/image119.png"/><Relationship Id="rId53" Type="http://schemas.openxmlformats.org/officeDocument/2006/relationships/image" Target="../media/image127.png"/><Relationship Id="rId58" Type="http://schemas.microsoft.com/office/2007/relationships/hdphoto" Target="../media/hdphoto1.wdp"/><Relationship Id="rId66" Type="http://schemas.microsoft.com/office/2007/relationships/hdphoto" Target="../media/hdphoto4.wdp"/><Relationship Id="rId5" Type="http://schemas.openxmlformats.org/officeDocument/2006/relationships/image" Target="../media/image79.png"/><Relationship Id="rId61" Type="http://schemas.microsoft.com/office/2007/relationships/hdphoto" Target="../media/hdphoto2.wdp"/><Relationship Id="rId19" Type="http://schemas.openxmlformats.org/officeDocument/2006/relationships/image" Target="../media/image93.png"/><Relationship Id="rId14" Type="http://schemas.openxmlformats.org/officeDocument/2006/relationships/image" Target="../media/image88.png"/><Relationship Id="rId22" Type="http://schemas.openxmlformats.org/officeDocument/2006/relationships/image" Target="../media/image96.png"/><Relationship Id="rId27" Type="http://schemas.openxmlformats.org/officeDocument/2006/relationships/image" Target="../media/image101.png"/><Relationship Id="rId30" Type="http://schemas.openxmlformats.org/officeDocument/2006/relationships/image" Target="../media/image104.png"/><Relationship Id="rId35" Type="http://schemas.openxmlformats.org/officeDocument/2006/relationships/image" Target="../media/image109.png"/><Relationship Id="rId43" Type="http://schemas.openxmlformats.org/officeDocument/2006/relationships/image" Target="../media/image117.png"/><Relationship Id="rId48" Type="http://schemas.openxmlformats.org/officeDocument/2006/relationships/image" Target="../media/image122.jpeg"/><Relationship Id="rId56" Type="http://schemas.openxmlformats.org/officeDocument/2006/relationships/image" Target="../media/image130.png"/><Relationship Id="rId64" Type="http://schemas.microsoft.com/office/2007/relationships/hdphoto" Target="../media/hdphoto3.wdp"/><Relationship Id="rId8" Type="http://schemas.openxmlformats.org/officeDocument/2006/relationships/image" Target="../media/image82.jpeg"/><Relationship Id="rId51" Type="http://schemas.openxmlformats.org/officeDocument/2006/relationships/image" Target="../media/image125.png"/><Relationship Id="rId3" Type="http://schemas.openxmlformats.org/officeDocument/2006/relationships/image" Target="../media/image77.png"/><Relationship Id="rId12" Type="http://schemas.openxmlformats.org/officeDocument/2006/relationships/image" Target="../media/image86.jpeg"/><Relationship Id="rId17" Type="http://schemas.openxmlformats.org/officeDocument/2006/relationships/image" Target="../media/image91.png"/><Relationship Id="rId25" Type="http://schemas.openxmlformats.org/officeDocument/2006/relationships/image" Target="../media/image99.png"/><Relationship Id="rId33" Type="http://schemas.openxmlformats.org/officeDocument/2006/relationships/image" Target="../media/image107.png"/><Relationship Id="rId38" Type="http://schemas.openxmlformats.org/officeDocument/2006/relationships/image" Target="../media/image112.png"/><Relationship Id="rId46" Type="http://schemas.openxmlformats.org/officeDocument/2006/relationships/image" Target="../media/image120.png"/><Relationship Id="rId59" Type="http://schemas.openxmlformats.org/officeDocument/2006/relationships/image" Target="../media/image132.png"/><Relationship Id="rId20" Type="http://schemas.openxmlformats.org/officeDocument/2006/relationships/image" Target="../media/image94.jpeg"/><Relationship Id="rId41" Type="http://schemas.openxmlformats.org/officeDocument/2006/relationships/image" Target="../media/image115.png"/><Relationship Id="rId54" Type="http://schemas.openxmlformats.org/officeDocument/2006/relationships/image" Target="../media/image128.png"/><Relationship Id="rId62" Type="http://schemas.openxmlformats.org/officeDocument/2006/relationships/image" Target="../media/image134.png"/><Relationship Id="rId1" Type="http://schemas.openxmlformats.org/officeDocument/2006/relationships/image" Target="../media/image75.jpeg"/><Relationship Id="rId6" Type="http://schemas.openxmlformats.org/officeDocument/2006/relationships/image" Target="../media/image80.png"/><Relationship Id="rId15" Type="http://schemas.openxmlformats.org/officeDocument/2006/relationships/image" Target="../media/image89.png"/><Relationship Id="rId23" Type="http://schemas.openxmlformats.org/officeDocument/2006/relationships/image" Target="../media/image97.png"/><Relationship Id="rId28" Type="http://schemas.openxmlformats.org/officeDocument/2006/relationships/image" Target="../media/image102.jpeg"/><Relationship Id="rId36" Type="http://schemas.openxmlformats.org/officeDocument/2006/relationships/image" Target="../media/image110.jpeg"/><Relationship Id="rId49" Type="http://schemas.openxmlformats.org/officeDocument/2006/relationships/image" Target="../media/image123.png"/><Relationship Id="rId57" Type="http://schemas.openxmlformats.org/officeDocument/2006/relationships/image" Target="../media/image131.png"/><Relationship Id="rId10" Type="http://schemas.openxmlformats.org/officeDocument/2006/relationships/image" Target="../media/image84.png"/><Relationship Id="rId31" Type="http://schemas.openxmlformats.org/officeDocument/2006/relationships/image" Target="../media/image105.png"/><Relationship Id="rId44" Type="http://schemas.openxmlformats.org/officeDocument/2006/relationships/image" Target="../media/image118.jpeg"/><Relationship Id="rId52" Type="http://schemas.openxmlformats.org/officeDocument/2006/relationships/image" Target="../media/image126.jpeg"/><Relationship Id="rId60" Type="http://schemas.openxmlformats.org/officeDocument/2006/relationships/image" Target="../media/image133.png"/><Relationship Id="rId65" Type="http://schemas.openxmlformats.org/officeDocument/2006/relationships/image" Target="../media/image136.png"/><Relationship Id="rId4" Type="http://schemas.openxmlformats.org/officeDocument/2006/relationships/image" Target="../media/image78.jpeg"/><Relationship Id="rId9" Type="http://schemas.openxmlformats.org/officeDocument/2006/relationships/image" Target="../media/image83.png"/><Relationship Id="rId13" Type="http://schemas.openxmlformats.org/officeDocument/2006/relationships/image" Target="../media/image87.png"/><Relationship Id="rId18" Type="http://schemas.openxmlformats.org/officeDocument/2006/relationships/image" Target="../media/image92.png"/><Relationship Id="rId39" Type="http://schemas.openxmlformats.org/officeDocument/2006/relationships/image" Target="../media/image11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38.png"/><Relationship Id="rId1" Type="http://schemas.openxmlformats.org/officeDocument/2006/relationships/image" Target="../media/image137.png"/></Relationships>
</file>

<file path=xl/drawings/_rels/drawing8.xml.rels><?xml version="1.0" encoding="UTF-8" standalone="yes"?>
<Relationships xmlns="http://schemas.openxmlformats.org/package/2006/relationships"><Relationship Id="rId1" Type="http://schemas.openxmlformats.org/officeDocument/2006/relationships/chart" Target="../charts/chart84.xml"/></Relationships>
</file>

<file path=xl/drawings/drawing1.xml><?xml version="1.0" encoding="utf-8"?>
<xdr:wsDr xmlns:xdr="http://schemas.openxmlformats.org/drawingml/2006/spreadsheetDrawing" xmlns:a="http://schemas.openxmlformats.org/drawingml/2006/main">
  <xdr:twoCellAnchor>
    <xdr:from>
      <xdr:col>4</xdr:col>
      <xdr:colOff>552450</xdr:colOff>
      <xdr:row>0</xdr:row>
      <xdr:rowOff>0</xdr:rowOff>
    </xdr:from>
    <xdr:to>
      <xdr:col>11</xdr:col>
      <xdr:colOff>127000</xdr:colOff>
      <xdr:row>6</xdr:row>
      <xdr:rowOff>171450</xdr:rowOff>
    </xdr:to>
    <xdr:sp macro="" textlink="">
      <xdr:nvSpPr>
        <xdr:cNvPr id="3" name="TextBox 2">
          <a:extLst>
            <a:ext uri="{FF2B5EF4-FFF2-40B4-BE49-F238E27FC236}">
              <a16:creationId xmlns:a16="http://schemas.microsoft.com/office/drawing/2014/main" id="{0A2CF893-5774-2EA8-1425-C56A0C59CB83}"/>
            </a:ext>
          </a:extLst>
        </xdr:cNvPr>
        <xdr:cNvSpPr txBox="1"/>
      </xdr:nvSpPr>
      <xdr:spPr>
        <a:xfrm>
          <a:off x="2990850" y="0"/>
          <a:ext cx="3841750" cy="1276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600">
              <a:solidFill>
                <a:schemeClr val="bg1"/>
              </a:solidFill>
              <a:latin typeface="Roboto Condensed Medium" panose="02000000000000000000" pitchFamily="2" charset="0"/>
              <a:ea typeface="Roboto Condensed Medium" panose="02000000000000000000" pitchFamily="2" charset="0"/>
              <a:cs typeface="Roboto Condensed Medium" panose="02000000000000000000" pitchFamily="2" charset="0"/>
            </a:rPr>
            <a:t>GLOBAL </a:t>
          </a:r>
        </a:p>
        <a:p>
          <a:r>
            <a:rPr lang="en-US" sz="2600">
              <a:solidFill>
                <a:schemeClr val="bg1"/>
              </a:solidFill>
              <a:latin typeface="Roboto Condensed Medium" panose="02000000000000000000" pitchFamily="2" charset="0"/>
              <a:ea typeface="Roboto Condensed Medium" panose="02000000000000000000" pitchFamily="2" charset="0"/>
              <a:cs typeface="Roboto Condensed Medium" panose="02000000000000000000" pitchFamily="2" charset="0"/>
            </a:rPr>
            <a:t>LAND </a:t>
          </a:r>
        </a:p>
        <a:p>
          <a:r>
            <a:rPr lang="en-US" sz="2600">
              <a:solidFill>
                <a:schemeClr val="bg1"/>
              </a:solidFill>
              <a:latin typeface="Roboto Condensed Medium" panose="02000000000000000000" pitchFamily="2" charset="0"/>
              <a:ea typeface="Roboto Condensed Medium" panose="02000000000000000000" pitchFamily="2" charset="0"/>
              <a:cs typeface="Roboto Condensed Medium" panose="02000000000000000000" pitchFamily="2" charset="0"/>
            </a:rPr>
            <a:t>OUTLOOK</a:t>
          </a:r>
        </a:p>
      </xdr:txBody>
    </xdr:sp>
    <xdr:clientData/>
  </xdr:twoCellAnchor>
  <xdr:twoCellAnchor editAs="oneCell">
    <xdr:from>
      <xdr:col>0</xdr:col>
      <xdr:colOff>3630</xdr:colOff>
      <xdr:row>0</xdr:row>
      <xdr:rowOff>0</xdr:rowOff>
    </xdr:from>
    <xdr:to>
      <xdr:col>10</xdr:col>
      <xdr:colOff>11696</xdr:colOff>
      <xdr:row>7</xdr:row>
      <xdr:rowOff>141111</xdr:rowOff>
    </xdr:to>
    <xdr:pic>
      <xdr:nvPicPr>
        <xdr:cNvPr id="5" name="Picture 4">
          <a:extLst>
            <a:ext uri="{FF2B5EF4-FFF2-40B4-BE49-F238E27FC236}">
              <a16:creationId xmlns:a16="http://schemas.microsoft.com/office/drawing/2014/main" id="{9666710D-3364-4C61-6810-09568F49F0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9161" b="29161"/>
        <a:stretch/>
      </xdr:blipFill>
      <xdr:spPr>
        <a:xfrm>
          <a:off x="3630" y="0"/>
          <a:ext cx="6075844" cy="1425222"/>
        </a:xfrm>
        <a:prstGeom prst="rect">
          <a:avLst/>
        </a:prstGeom>
      </xdr:spPr>
    </xdr:pic>
    <xdr:clientData/>
  </xdr:twoCellAnchor>
  <xdr:twoCellAnchor editAs="oneCell">
    <xdr:from>
      <xdr:col>8</xdr:col>
      <xdr:colOff>7056</xdr:colOff>
      <xdr:row>13</xdr:row>
      <xdr:rowOff>35278</xdr:rowOff>
    </xdr:from>
    <xdr:to>
      <xdr:col>9</xdr:col>
      <xdr:colOff>596900</xdr:colOff>
      <xdr:row>19</xdr:row>
      <xdr:rowOff>130529</xdr:rowOff>
    </xdr:to>
    <xdr:pic>
      <xdr:nvPicPr>
        <xdr:cNvPr id="7" name="Picture 6">
          <a:extLst>
            <a:ext uri="{FF2B5EF4-FFF2-40B4-BE49-F238E27FC236}">
              <a16:creationId xmlns:a16="http://schemas.microsoft.com/office/drawing/2014/main" id="{4B9936AE-B829-01A4-8243-1185BEC7CE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61278" y="3069167"/>
          <a:ext cx="1196622" cy="1195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12700</xdr:colOff>
      <xdr:row>5</xdr:row>
      <xdr:rowOff>177799</xdr:rowOff>
    </xdr:from>
    <xdr:to>
      <xdr:col>19</xdr:col>
      <xdr:colOff>74084</xdr:colOff>
      <xdr:row>30</xdr:row>
      <xdr:rowOff>113997</xdr:rowOff>
    </xdr:to>
    <xdr:graphicFrame macro="">
      <xdr:nvGraphicFramePr>
        <xdr:cNvPr id="2" name="Chart 1">
          <a:extLst>
            <a:ext uri="{FF2B5EF4-FFF2-40B4-BE49-F238E27FC236}">
              <a16:creationId xmlns:a16="http://schemas.microsoft.com/office/drawing/2014/main" id="{FBE32E8E-8C57-40F7-82E4-0A9D729E70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12700</xdr:colOff>
      <xdr:row>30</xdr:row>
      <xdr:rowOff>156633</xdr:rowOff>
    </xdr:from>
    <xdr:to>
      <xdr:col>19</xdr:col>
      <xdr:colOff>74084</xdr:colOff>
      <xdr:row>57</xdr:row>
      <xdr:rowOff>74083</xdr:rowOff>
    </xdr:to>
    <xdr:graphicFrame macro="">
      <xdr:nvGraphicFramePr>
        <xdr:cNvPr id="3" name="Chart 2">
          <a:extLst>
            <a:ext uri="{FF2B5EF4-FFF2-40B4-BE49-F238E27FC236}">
              <a16:creationId xmlns:a16="http://schemas.microsoft.com/office/drawing/2014/main" id="{B09A86D0-8520-45DF-A591-C8189CCD2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137583</xdr:colOff>
      <xdr:row>6</xdr:row>
      <xdr:rowOff>1</xdr:rowOff>
    </xdr:from>
    <xdr:to>
      <xdr:col>28</xdr:col>
      <xdr:colOff>446011</xdr:colOff>
      <xdr:row>38</xdr:row>
      <xdr:rowOff>84667</xdr:rowOff>
    </xdr:to>
    <xdr:graphicFrame macro="">
      <xdr:nvGraphicFramePr>
        <xdr:cNvPr id="4" name="Chart 3">
          <a:extLst>
            <a:ext uri="{FF2B5EF4-FFF2-40B4-BE49-F238E27FC236}">
              <a16:creationId xmlns:a16="http://schemas.microsoft.com/office/drawing/2014/main" id="{57807D54-7CB4-4046-BAC0-A1AE9E629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29029</xdr:colOff>
      <xdr:row>6</xdr:row>
      <xdr:rowOff>52615</xdr:rowOff>
    </xdr:from>
    <xdr:to>
      <xdr:col>14</xdr:col>
      <xdr:colOff>319315</xdr:colOff>
      <xdr:row>18</xdr:row>
      <xdr:rowOff>157844</xdr:rowOff>
    </xdr:to>
    <xdr:graphicFrame macro="">
      <xdr:nvGraphicFramePr>
        <xdr:cNvPr id="2" name="Chart 1">
          <a:extLst>
            <a:ext uri="{FF2B5EF4-FFF2-40B4-BE49-F238E27FC236}">
              <a16:creationId xmlns:a16="http://schemas.microsoft.com/office/drawing/2014/main" id="{6D603D0D-458F-4F41-93C9-10DCB95EBB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29028</xdr:colOff>
      <xdr:row>19</xdr:row>
      <xdr:rowOff>27214</xdr:rowOff>
    </xdr:from>
    <xdr:to>
      <xdr:col>14</xdr:col>
      <xdr:colOff>333828</xdr:colOff>
      <xdr:row>29</xdr:row>
      <xdr:rowOff>176893</xdr:rowOff>
    </xdr:to>
    <xdr:graphicFrame macro="">
      <xdr:nvGraphicFramePr>
        <xdr:cNvPr id="3" name="Chart 2">
          <a:extLst>
            <a:ext uri="{FF2B5EF4-FFF2-40B4-BE49-F238E27FC236}">
              <a16:creationId xmlns:a16="http://schemas.microsoft.com/office/drawing/2014/main" id="{4BEEC6F8-2158-435C-8944-E2F6C1B4B4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29029</xdr:colOff>
      <xdr:row>30</xdr:row>
      <xdr:rowOff>18143</xdr:rowOff>
    </xdr:from>
    <xdr:to>
      <xdr:col>14</xdr:col>
      <xdr:colOff>333829</xdr:colOff>
      <xdr:row>42</xdr:row>
      <xdr:rowOff>18143</xdr:rowOff>
    </xdr:to>
    <xdr:graphicFrame macro="">
      <xdr:nvGraphicFramePr>
        <xdr:cNvPr id="4" name="Chart 3">
          <a:extLst>
            <a:ext uri="{FF2B5EF4-FFF2-40B4-BE49-F238E27FC236}">
              <a16:creationId xmlns:a16="http://schemas.microsoft.com/office/drawing/2014/main" id="{F3BA4E90-2016-49E7-AD65-87EE5FFE0D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9712</xdr:colOff>
      <xdr:row>75</xdr:row>
      <xdr:rowOff>12701</xdr:rowOff>
    </xdr:from>
    <xdr:to>
      <xdr:col>5</xdr:col>
      <xdr:colOff>368300</xdr:colOff>
      <xdr:row>89</xdr:row>
      <xdr:rowOff>141195</xdr:rowOff>
    </xdr:to>
    <xdr:graphicFrame macro="">
      <xdr:nvGraphicFramePr>
        <xdr:cNvPr id="154" name="Chart 153">
          <a:extLst>
            <a:ext uri="{FF2B5EF4-FFF2-40B4-BE49-F238E27FC236}">
              <a16:creationId xmlns:a16="http://schemas.microsoft.com/office/drawing/2014/main" id="{EBCEEFF2-355E-40E1-BA01-1D08778E95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75</xdr:row>
      <xdr:rowOff>11580</xdr:rowOff>
    </xdr:from>
    <xdr:to>
      <xdr:col>13</xdr:col>
      <xdr:colOff>52294</xdr:colOff>
      <xdr:row>89</xdr:row>
      <xdr:rowOff>140074</xdr:rowOff>
    </xdr:to>
    <xdr:graphicFrame macro="">
      <xdr:nvGraphicFramePr>
        <xdr:cNvPr id="155" name="Chart 154">
          <a:extLst>
            <a:ext uri="{FF2B5EF4-FFF2-40B4-BE49-F238E27FC236}">
              <a16:creationId xmlns:a16="http://schemas.microsoft.com/office/drawing/2014/main" id="{F2DB4488-645B-47A5-851C-38E0FE8DCC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7098</xdr:colOff>
      <xdr:row>54</xdr:row>
      <xdr:rowOff>5230</xdr:rowOff>
    </xdr:from>
    <xdr:to>
      <xdr:col>5</xdr:col>
      <xdr:colOff>362698</xdr:colOff>
      <xdr:row>68</xdr:row>
      <xdr:rowOff>133724</xdr:rowOff>
    </xdr:to>
    <xdr:graphicFrame macro="">
      <xdr:nvGraphicFramePr>
        <xdr:cNvPr id="156" name="Chart 155">
          <a:extLst>
            <a:ext uri="{FF2B5EF4-FFF2-40B4-BE49-F238E27FC236}">
              <a16:creationId xmlns:a16="http://schemas.microsoft.com/office/drawing/2014/main" id="{361B1B73-B7FA-424B-A6FF-1761557BC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390339</xdr:colOff>
      <xdr:row>54</xdr:row>
      <xdr:rowOff>9338</xdr:rowOff>
    </xdr:from>
    <xdr:to>
      <xdr:col>13</xdr:col>
      <xdr:colOff>64621</xdr:colOff>
      <xdr:row>68</xdr:row>
      <xdr:rowOff>137832</xdr:rowOff>
    </xdr:to>
    <xdr:graphicFrame macro="">
      <xdr:nvGraphicFramePr>
        <xdr:cNvPr id="157" name="Chart 156">
          <a:extLst>
            <a:ext uri="{FF2B5EF4-FFF2-40B4-BE49-F238E27FC236}">
              <a16:creationId xmlns:a16="http://schemas.microsoft.com/office/drawing/2014/main" id="{B58AB8C9-0D61-4E98-91C1-7E6F8EA8A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14567</xdr:colOff>
      <xdr:row>95</xdr:row>
      <xdr:rowOff>10459</xdr:rowOff>
    </xdr:from>
    <xdr:to>
      <xdr:col>5</xdr:col>
      <xdr:colOff>190500</xdr:colOff>
      <xdr:row>108</xdr:row>
      <xdr:rowOff>171450</xdr:rowOff>
    </xdr:to>
    <xdr:graphicFrame macro="">
      <xdr:nvGraphicFramePr>
        <xdr:cNvPr id="158" name="Chart 157">
          <a:extLst>
            <a:ext uri="{FF2B5EF4-FFF2-40B4-BE49-F238E27FC236}">
              <a16:creationId xmlns:a16="http://schemas.microsoft.com/office/drawing/2014/main" id="{4B9839A0-64BC-4F1E-A243-3483D2E462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201333</xdr:colOff>
      <xdr:row>95</xdr:row>
      <xdr:rowOff>9712</xdr:rowOff>
    </xdr:from>
    <xdr:to>
      <xdr:col>12</xdr:col>
      <xdr:colOff>260350</xdr:colOff>
      <xdr:row>109</xdr:row>
      <xdr:rowOff>19050</xdr:rowOff>
    </xdr:to>
    <xdr:graphicFrame macro="">
      <xdr:nvGraphicFramePr>
        <xdr:cNvPr id="159" name="Chart 158">
          <a:extLst>
            <a:ext uri="{FF2B5EF4-FFF2-40B4-BE49-F238E27FC236}">
              <a16:creationId xmlns:a16="http://schemas.microsoft.com/office/drawing/2014/main" id="{DEA0B1CA-2A9F-4680-8FF5-9E54C0675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114</xdr:row>
      <xdr:rowOff>12700</xdr:rowOff>
    </xdr:from>
    <xdr:to>
      <xdr:col>3</xdr:col>
      <xdr:colOff>964079</xdr:colOff>
      <xdr:row>127</xdr:row>
      <xdr:rowOff>155762</xdr:rowOff>
    </xdr:to>
    <xdr:graphicFrame macro="">
      <xdr:nvGraphicFramePr>
        <xdr:cNvPr id="160" name="Chart 159">
          <a:extLst>
            <a:ext uri="{FF2B5EF4-FFF2-40B4-BE49-F238E27FC236}">
              <a16:creationId xmlns:a16="http://schemas.microsoft.com/office/drawing/2014/main" id="{51BFF796-FEE3-49A4-907B-77DBAF46C3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977899</xdr:colOff>
      <xdr:row>114</xdr:row>
      <xdr:rowOff>12700</xdr:rowOff>
    </xdr:from>
    <xdr:to>
      <xdr:col>9</xdr:col>
      <xdr:colOff>549834</xdr:colOff>
      <xdr:row>127</xdr:row>
      <xdr:rowOff>144182</xdr:rowOff>
    </xdr:to>
    <xdr:graphicFrame macro="">
      <xdr:nvGraphicFramePr>
        <xdr:cNvPr id="161" name="Chart 160">
          <a:extLst>
            <a:ext uri="{FF2B5EF4-FFF2-40B4-BE49-F238E27FC236}">
              <a16:creationId xmlns:a16="http://schemas.microsoft.com/office/drawing/2014/main" id="{FE7C90C0-8F5E-42B5-956D-55A420E5B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7097</xdr:colOff>
      <xdr:row>133</xdr:row>
      <xdr:rowOff>12700</xdr:rowOff>
    </xdr:from>
    <xdr:to>
      <xdr:col>4</xdr:col>
      <xdr:colOff>730250</xdr:colOff>
      <xdr:row>146</xdr:row>
      <xdr:rowOff>170702</xdr:rowOff>
    </xdr:to>
    <xdr:graphicFrame macro="">
      <xdr:nvGraphicFramePr>
        <xdr:cNvPr id="162" name="Chart 161">
          <a:extLst>
            <a:ext uri="{FF2B5EF4-FFF2-40B4-BE49-F238E27FC236}">
              <a16:creationId xmlns:a16="http://schemas.microsoft.com/office/drawing/2014/main" id="{D01F0F3F-7D83-417A-B0C0-2E389F21C5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736600</xdr:colOff>
      <xdr:row>133</xdr:row>
      <xdr:rowOff>12699</xdr:rowOff>
    </xdr:from>
    <xdr:to>
      <xdr:col>12</xdr:col>
      <xdr:colOff>57150</xdr:colOff>
      <xdr:row>146</xdr:row>
      <xdr:rowOff>170702</xdr:rowOff>
    </xdr:to>
    <xdr:graphicFrame macro="">
      <xdr:nvGraphicFramePr>
        <xdr:cNvPr id="163" name="Chart 162">
          <a:extLst>
            <a:ext uri="{FF2B5EF4-FFF2-40B4-BE49-F238E27FC236}">
              <a16:creationId xmlns:a16="http://schemas.microsoft.com/office/drawing/2014/main" id="{A035E001-E54F-4E10-9B56-C0BCAEE97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152</xdr:row>
      <xdr:rowOff>11580</xdr:rowOff>
    </xdr:from>
    <xdr:to>
      <xdr:col>3</xdr:col>
      <xdr:colOff>1145988</xdr:colOff>
      <xdr:row>166</xdr:row>
      <xdr:rowOff>140074</xdr:rowOff>
    </xdr:to>
    <xdr:graphicFrame macro="">
      <xdr:nvGraphicFramePr>
        <xdr:cNvPr id="164" name="Chart 163">
          <a:extLst>
            <a:ext uri="{FF2B5EF4-FFF2-40B4-BE49-F238E27FC236}">
              <a16:creationId xmlns:a16="http://schemas.microsoft.com/office/drawing/2014/main" id="{57F01A68-489E-4B4E-B595-959733C8E8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1143000</xdr:colOff>
      <xdr:row>152</xdr:row>
      <xdr:rowOff>4109</xdr:rowOff>
    </xdr:from>
    <xdr:to>
      <xdr:col>10</xdr:col>
      <xdr:colOff>88153</xdr:colOff>
      <xdr:row>166</xdr:row>
      <xdr:rowOff>132603</xdr:rowOff>
    </xdr:to>
    <xdr:graphicFrame macro="">
      <xdr:nvGraphicFramePr>
        <xdr:cNvPr id="165" name="Chart 164">
          <a:extLst>
            <a:ext uri="{FF2B5EF4-FFF2-40B4-BE49-F238E27FC236}">
              <a16:creationId xmlns:a16="http://schemas.microsoft.com/office/drawing/2014/main" id="{6ED7043D-5696-4A85-9775-03A4022D5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9712</xdr:colOff>
      <xdr:row>172</xdr:row>
      <xdr:rowOff>6349</xdr:rowOff>
    </xdr:from>
    <xdr:to>
      <xdr:col>3</xdr:col>
      <xdr:colOff>901700</xdr:colOff>
      <xdr:row>185</xdr:row>
      <xdr:rowOff>178172</xdr:rowOff>
    </xdr:to>
    <xdr:graphicFrame macro="">
      <xdr:nvGraphicFramePr>
        <xdr:cNvPr id="166" name="Chart 165">
          <a:extLst>
            <a:ext uri="{FF2B5EF4-FFF2-40B4-BE49-F238E27FC236}">
              <a16:creationId xmlns:a16="http://schemas.microsoft.com/office/drawing/2014/main" id="{184AD3BD-2C25-4CC4-99E3-278B447CF1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3</xdr:col>
      <xdr:colOff>901700</xdr:colOff>
      <xdr:row>171</xdr:row>
      <xdr:rowOff>184149</xdr:rowOff>
    </xdr:from>
    <xdr:to>
      <xdr:col>9</xdr:col>
      <xdr:colOff>361950</xdr:colOff>
      <xdr:row>185</xdr:row>
      <xdr:rowOff>171450</xdr:rowOff>
    </xdr:to>
    <xdr:graphicFrame macro="">
      <xdr:nvGraphicFramePr>
        <xdr:cNvPr id="167" name="Chart 166">
          <a:extLst>
            <a:ext uri="{FF2B5EF4-FFF2-40B4-BE49-F238E27FC236}">
              <a16:creationId xmlns:a16="http://schemas.microsoft.com/office/drawing/2014/main" id="{FE96FD7A-43AD-42FA-97EB-3B3145B21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12700</xdr:colOff>
      <xdr:row>191</xdr:row>
      <xdr:rowOff>6349</xdr:rowOff>
    </xdr:from>
    <xdr:to>
      <xdr:col>3</xdr:col>
      <xdr:colOff>869950</xdr:colOff>
      <xdr:row>204</xdr:row>
      <xdr:rowOff>171822</xdr:rowOff>
    </xdr:to>
    <xdr:graphicFrame macro="">
      <xdr:nvGraphicFramePr>
        <xdr:cNvPr id="168" name="Chart 167">
          <a:extLst>
            <a:ext uri="{FF2B5EF4-FFF2-40B4-BE49-F238E27FC236}">
              <a16:creationId xmlns:a16="http://schemas.microsoft.com/office/drawing/2014/main" id="{2880D836-B941-4C80-9CEE-5C3F3F82F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210</xdr:row>
      <xdr:rowOff>4483</xdr:rowOff>
    </xdr:from>
    <xdr:to>
      <xdr:col>5</xdr:col>
      <xdr:colOff>355600</xdr:colOff>
      <xdr:row>224</xdr:row>
      <xdr:rowOff>130362</xdr:rowOff>
    </xdr:to>
    <xdr:graphicFrame macro="">
      <xdr:nvGraphicFramePr>
        <xdr:cNvPr id="169" name="Chart 168">
          <a:extLst>
            <a:ext uri="{FF2B5EF4-FFF2-40B4-BE49-F238E27FC236}">
              <a16:creationId xmlns:a16="http://schemas.microsoft.com/office/drawing/2014/main" id="{248FA125-2B5F-4B68-86C2-E7FBAB069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xdr:col>
      <xdr:colOff>358588</xdr:colOff>
      <xdr:row>210</xdr:row>
      <xdr:rowOff>3363</xdr:rowOff>
    </xdr:from>
    <xdr:to>
      <xdr:col>12</xdr:col>
      <xdr:colOff>522941</xdr:colOff>
      <xdr:row>224</xdr:row>
      <xdr:rowOff>129242</xdr:rowOff>
    </xdr:to>
    <xdr:graphicFrame macro="">
      <xdr:nvGraphicFramePr>
        <xdr:cNvPr id="170" name="Chart 169">
          <a:extLst>
            <a:ext uri="{FF2B5EF4-FFF2-40B4-BE49-F238E27FC236}">
              <a16:creationId xmlns:a16="http://schemas.microsoft.com/office/drawing/2014/main" id="{83E47145-DB57-4D54-B312-589D101DA2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231</xdr:row>
      <xdr:rowOff>5229</xdr:rowOff>
    </xdr:from>
    <xdr:to>
      <xdr:col>5</xdr:col>
      <xdr:colOff>355600</xdr:colOff>
      <xdr:row>245</xdr:row>
      <xdr:rowOff>133723</xdr:rowOff>
    </xdr:to>
    <xdr:graphicFrame macro="">
      <xdr:nvGraphicFramePr>
        <xdr:cNvPr id="171" name="Chart 170">
          <a:extLst>
            <a:ext uri="{FF2B5EF4-FFF2-40B4-BE49-F238E27FC236}">
              <a16:creationId xmlns:a16="http://schemas.microsoft.com/office/drawing/2014/main" id="{B744F3AB-3D9D-4A0E-8B35-FD49413DF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358588</xdr:colOff>
      <xdr:row>231</xdr:row>
      <xdr:rowOff>4109</xdr:rowOff>
    </xdr:from>
    <xdr:to>
      <xdr:col>12</xdr:col>
      <xdr:colOff>522941</xdr:colOff>
      <xdr:row>245</xdr:row>
      <xdr:rowOff>132603</xdr:rowOff>
    </xdr:to>
    <xdr:graphicFrame macro="">
      <xdr:nvGraphicFramePr>
        <xdr:cNvPr id="172" name="Chart 171">
          <a:extLst>
            <a:ext uri="{FF2B5EF4-FFF2-40B4-BE49-F238E27FC236}">
              <a16:creationId xmlns:a16="http://schemas.microsoft.com/office/drawing/2014/main" id="{964BDC13-E35E-4644-8E8D-8A96888B0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251</xdr:row>
      <xdr:rowOff>3361</xdr:rowOff>
    </xdr:from>
    <xdr:to>
      <xdr:col>3</xdr:col>
      <xdr:colOff>1145988</xdr:colOff>
      <xdr:row>265</xdr:row>
      <xdr:rowOff>129241</xdr:rowOff>
    </xdr:to>
    <xdr:graphicFrame macro="">
      <xdr:nvGraphicFramePr>
        <xdr:cNvPr id="173" name="Chart 172">
          <a:extLst>
            <a:ext uri="{FF2B5EF4-FFF2-40B4-BE49-F238E27FC236}">
              <a16:creationId xmlns:a16="http://schemas.microsoft.com/office/drawing/2014/main" id="{1F3C0A37-92EA-4A59-8A4E-2AF221DCEA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3</xdr:col>
      <xdr:colOff>1146362</xdr:colOff>
      <xdr:row>251</xdr:row>
      <xdr:rowOff>3361</xdr:rowOff>
    </xdr:from>
    <xdr:to>
      <xdr:col>10</xdr:col>
      <xdr:colOff>91515</xdr:colOff>
      <xdr:row>265</xdr:row>
      <xdr:rowOff>129241</xdr:rowOff>
    </xdr:to>
    <xdr:graphicFrame macro="">
      <xdr:nvGraphicFramePr>
        <xdr:cNvPr id="174" name="Chart 173">
          <a:extLst>
            <a:ext uri="{FF2B5EF4-FFF2-40B4-BE49-F238E27FC236}">
              <a16:creationId xmlns:a16="http://schemas.microsoft.com/office/drawing/2014/main" id="{A8DEAD5D-9EC1-4462-9AB0-BC304933A3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271</xdr:row>
      <xdr:rowOff>4108</xdr:rowOff>
    </xdr:from>
    <xdr:to>
      <xdr:col>3</xdr:col>
      <xdr:colOff>1145988</xdr:colOff>
      <xdr:row>285</xdr:row>
      <xdr:rowOff>132602</xdr:rowOff>
    </xdr:to>
    <xdr:graphicFrame macro="">
      <xdr:nvGraphicFramePr>
        <xdr:cNvPr id="175" name="Chart 174">
          <a:extLst>
            <a:ext uri="{FF2B5EF4-FFF2-40B4-BE49-F238E27FC236}">
              <a16:creationId xmlns:a16="http://schemas.microsoft.com/office/drawing/2014/main" id="{49AB54A4-3842-42B8-BA87-4A6F8AB1E4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1147856</xdr:colOff>
      <xdr:row>271</xdr:row>
      <xdr:rowOff>2988</xdr:rowOff>
    </xdr:from>
    <xdr:to>
      <xdr:col>10</xdr:col>
      <xdr:colOff>90021</xdr:colOff>
      <xdr:row>285</xdr:row>
      <xdr:rowOff>131482</xdr:rowOff>
    </xdr:to>
    <xdr:graphicFrame macro="">
      <xdr:nvGraphicFramePr>
        <xdr:cNvPr id="176" name="Chart 175">
          <a:extLst>
            <a:ext uri="{FF2B5EF4-FFF2-40B4-BE49-F238E27FC236}">
              <a16:creationId xmlns:a16="http://schemas.microsoft.com/office/drawing/2014/main" id="{5F9520E7-A444-4E21-A372-65D2EFABFE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747</xdr:colOff>
      <xdr:row>291</xdr:row>
      <xdr:rowOff>12700</xdr:rowOff>
    </xdr:from>
    <xdr:to>
      <xdr:col>4</xdr:col>
      <xdr:colOff>806450</xdr:colOff>
      <xdr:row>304</xdr:row>
      <xdr:rowOff>153894</xdr:rowOff>
    </xdr:to>
    <xdr:graphicFrame macro="">
      <xdr:nvGraphicFramePr>
        <xdr:cNvPr id="177" name="Chart 176">
          <a:extLst>
            <a:ext uri="{FF2B5EF4-FFF2-40B4-BE49-F238E27FC236}">
              <a16:creationId xmlns:a16="http://schemas.microsoft.com/office/drawing/2014/main" id="{56806CD0-EA80-4FE7-B7EC-C28F91CED2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4</xdr:col>
      <xdr:colOff>806450</xdr:colOff>
      <xdr:row>291</xdr:row>
      <xdr:rowOff>12700</xdr:rowOff>
    </xdr:from>
    <xdr:to>
      <xdr:col>12</xdr:col>
      <xdr:colOff>83671</xdr:colOff>
      <xdr:row>304</xdr:row>
      <xdr:rowOff>153894</xdr:rowOff>
    </xdr:to>
    <xdr:graphicFrame macro="">
      <xdr:nvGraphicFramePr>
        <xdr:cNvPr id="178" name="Chart 177">
          <a:extLst>
            <a:ext uri="{FF2B5EF4-FFF2-40B4-BE49-F238E27FC236}">
              <a16:creationId xmlns:a16="http://schemas.microsoft.com/office/drawing/2014/main" id="{C9F661FD-19BF-40A6-A364-ABE294E573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0</xdr:colOff>
      <xdr:row>310</xdr:row>
      <xdr:rowOff>4108</xdr:rowOff>
    </xdr:from>
    <xdr:to>
      <xdr:col>3</xdr:col>
      <xdr:colOff>1145988</xdr:colOff>
      <xdr:row>324</xdr:row>
      <xdr:rowOff>132602</xdr:rowOff>
    </xdr:to>
    <xdr:graphicFrame macro="">
      <xdr:nvGraphicFramePr>
        <xdr:cNvPr id="179" name="Chart 178">
          <a:extLst>
            <a:ext uri="{FF2B5EF4-FFF2-40B4-BE49-F238E27FC236}">
              <a16:creationId xmlns:a16="http://schemas.microsoft.com/office/drawing/2014/main" id="{C57F9626-9161-4B1B-B438-6475A8E91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1147109</xdr:colOff>
      <xdr:row>310</xdr:row>
      <xdr:rowOff>4109</xdr:rowOff>
    </xdr:from>
    <xdr:to>
      <xdr:col>10</xdr:col>
      <xdr:colOff>92262</xdr:colOff>
      <xdr:row>324</xdr:row>
      <xdr:rowOff>132603</xdr:rowOff>
    </xdr:to>
    <xdr:graphicFrame macro="">
      <xdr:nvGraphicFramePr>
        <xdr:cNvPr id="180" name="Chart 179">
          <a:extLst>
            <a:ext uri="{FF2B5EF4-FFF2-40B4-BE49-F238E27FC236}">
              <a16:creationId xmlns:a16="http://schemas.microsoft.com/office/drawing/2014/main" id="{CB93BC6D-8F35-4C96-A523-CA3BE291E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330</xdr:row>
      <xdr:rowOff>11579</xdr:rowOff>
    </xdr:from>
    <xdr:to>
      <xdr:col>3</xdr:col>
      <xdr:colOff>1145988</xdr:colOff>
      <xdr:row>344</xdr:row>
      <xdr:rowOff>140073</xdr:rowOff>
    </xdr:to>
    <xdr:graphicFrame macro="">
      <xdr:nvGraphicFramePr>
        <xdr:cNvPr id="181" name="Chart 180">
          <a:extLst>
            <a:ext uri="{FF2B5EF4-FFF2-40B4-BE49-F238E27FC236}">
              <a16:creationId xmlns:a16="http://schemas.microsoft.com/office/drawing/2014/main" id="{48EF42A4-1EDC-45F0-8B06-C82233EAB0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3</xdr:col>
      <xdr:colOff>1144121</xdr:colOff>
      <xdr:row>330</xdr:row>
      <xdr:rowOff>10459</xdr:rowOff>
    </xdr:from>
    <xdr:to>
      <xdr:col>10</xdr:col>
      <xdr:colOff>89274</xdr:colOff>
      <xdr:row>344</xdr:row>
      <xdr:rowOff>138953</xdr:rowOff>
    </xdr:to>
    <xdr:graphicFrame macro="">
      <xdr:nvGraphicFramePr>
        <xdr:cNvPr id="182" name="Chart 181">
          <a:extLst>
            <a:ext uri="{FF2B5EF4-FFF2-40B4-BE49-F238E27FC236}">
              <a16:creationId xmlns:a16="http://schemas.microsoft.com/office/drawing/2014/main" id="{AE090836-5EE1-483F-9E77-34E1442C2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0</xdr:colOff>
      <xdr:row>350</xdr:row>
      <xdr:rowOff>2241</xdr:rowOff>
    </xdr:from>
    <xdr:to>
      <xdr:col>5</xdr:col>
      <xdr:colOff>355600</xdr:colOff>
      <xdr:row>364</xdr:row>
      <xdr:rowOff>128121</xdr:rowOff>
    </xdr:to>
    <xdr:graphicFrame macro="">
      <xdr:nvGraphicFramePr>
        <xdr:cNvPr id="183" name="Chart 182">
          <a:extLst>
            <a:ext uri="{FF2B5EF4-FFF2-40B4-BE49-F238E27FC236}">
              <a16:creationId xmlns:a16="http://schemas.microsoft.com/office/drawing/2014/main" id="{D7F2D4E5-0CE7-449B-85BD-5964F8473D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5</xdr:col>
      <xdr:colOff>355600</xdr:colOff>
      <xdr:row>350</xdr:row>
      <xdr:rowOff>1121</xdr:rowOff>
    </xdr:from>
    <xdr:to>
      <xdr:col>12</xdr:col>
      <xdr:colOff>519953</xdr:colOff>
      <xdr:row>364</xdr:row>
      <xdr:rowOff>127001</xdr:rowOff>
    </xdr:to>
    <xdr:graphicFrame macro="">
      <xdr:nvGraphicFramePr>
        <xdr:cNvPr id="184" name="Chart 183">
          <a:extLst>
            <a:ext uri="{FF2B5EF4-FFF2-40B4-BE49-F238E27FC236}">
              <a16:creationId xmlns:a16="http://schemas.microsoft.com/office/drawing/2014/main" id="{2C42053A-E04F-415C-98BE-D15C538334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0</xdr:col>
      <xdr:colOff>0</xdr:colOff>
      <xdr:row>370</xdr:row>
      <xdr:rowOff>9338</xdr:rowOff>
    </xdr:from>
    <xdr:to>
      <xdr:col>3</xdr:col>
      <xdr:colOff>1145988</xdr:colOff>
      <xdr:row>384</xdr:row>
      <xdr:rowOff>137833</xdr:rowOff>
    </xdr:to>
    <xdr:graphicFrame macro="">
      <xdr:nvGraphicFramePr>
        <xdr:cNvPr id="185" name="Chart 184">
          <a:extLst>
            <a:ext uri="{FF2B5EF4-FFF2-40B4-BE49-F238E27FC236}">
              <a16:creationId xmlns:a16="http://schemas.microsoft.com/office/drawing/2014/main" id="{3B41365E-BD87-4A02-94C0-C4E00617E3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3</xdr:col>
      <xdr:colOff>1130301</xdr:colOff>
      <xdr:row>370</xdr:row>
      <xdr:rowOff>9338</xdr:rowOff>
    </xdr:from>
    <xdr:to>
      <xdr:col>10</xdr:col>
      <xdr:colOff>75454</xdr:colOff>
      <xdr:row>384</xdr:row>
      <xdr:rowOff>137833</xdr:rowOff>
    </xdr:to>
    <xdr:graphicFrame macro="">
      <xdr:nvGraphicFramePr>
        <xdr:cNvPr id="186" name="Chart 185">
          <a:extLst>
            <a:ext uri="{FF2B5EF4-FFF2-40B4-BE49-F238E27FC236}">
              <a16:creationId xmlns:a16="http://schemas.microsoft.com/office/drawing/2014/main" id="{D5ADBA03-0E2F-474F-85C0-B239E51BBE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1121</xdr:colOff>
      <xdr:row>389</xdr:row>
      <xdr:rowOff>181162</xdr:rowOff>
    </xdr:from>
    <xdr:to>
      <xdr:col>3</xdr:col>
      <xdr:colOff>1147109</xdr:colOff>
      <xdr:row>404</xdr:row>
      <xdr:rowOff>122891</xdr:rowOff>
    </xdr:to>
    <xdr:graphicFrame macro="">
      <xdr:nvGraphicFramePr>
        <xdr:cNvPr id="187" name="Chart 186">
          <a:extLst>
            <a:ext uri="{FF2B5EF4-FFF2-40B4-BE49-F238E27FC236}">
              <a16:creationId xmlns:a16="http://schemas.microsoft.com/office/drawing/2014/main" id="{DFB6805F-E11B-4F12-A7B0-857722F575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3</xdr:col>
      <xdr:colOff>1150844</xdr:colOff>
      <xdr:row>390</xdr:row>
      <xdr:rowOff>2241</xdr:rowOff>
    </xdr:from>
    <xdr:to>
      <xdr:col>10</xdr:col>
      <xdr:colOff>95997</xdr:colOff>
      <xdr:row>404</xdr:row>
      <xdr:rowOff>128120</xdr:rowOff>
    </xdr:to>
    <xdr:graphicFrame macro="">
      <xdr:nvGraphicFramePr>
        <xdr:cNvPr id="188" name="Chart 187">
          <a:extLst>
            <a:ext uri="{FF2B5EF4-FFF2-40B4-BE49-F238E27FC236}">
              <a16:creationId xmlns:a16="http://schemas.microsoft.com/office/drawing/2014/main" id="{FC76CD41-C221-4245-B0E5-87411B6D5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13821</xdr:colOff>
      <xdr:row>410</xdr:row>
      <xdr:rowOff>2988</xdr:rowOff>
    </xdr:from>
    <xdr:to>
      <xdr:col>3</xdr:col>
      <xdr:colOff>1159809</xdr:colOff>
      <xdr:row>424</xdr:row>
      <xdr:rowOff>131482</xdr:rowOff>
    </xdr:to>
    <xdr:graphicFrame macro="">
      <xdr:nvGraphicFramePr>
        <xdr:cNvPr id="189" name="Chart 188">
          <a:extLst>
            <a:ext uri="{FF2B5EF4-FFF2-40B4-BE49-F238E27FC236}">
              <a16:creationId xmlns:a16="http://schemas.microsoft.com/office/drawing/2014/main" id="{0471063D-402D-4641-BD8C-DD5CD4A56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3</xdr:col>
      <xdr:colOff>1164291</xdr:colOff>
      <xdr:row>410</xdr:row>
      <xdr:rowOff>2988</xdr:rowOff>
    </xdr:from>
    <xdr:to>
      <xdr:col>10</xdr:col>
      <xdr:colOff>109444</xdr:colOff>
      <xdr:row>424</xdr:row>
      <xdr:rowOff>131482</xdr:rowOff>
    </xdr:to>
    <xdr:graphicFrame macro="">
      <xdr:nvGraphicFramePr>
        <xdr:cNvPr id="190" name="Chart 189">
          <a:extLst>
            <a:ext uri="{FF2B5EF4-FFF2-40B4-BE49-F238E27FC236}">
              <a16:creationId xmlns:a16="http://schemas.microsoft.com/office/drawing/2014/main" id="{AE2F2546-3ED1-4192-800E-83845F15BF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0</xdr:col>
      <xdr:colOff>0</xdr:colOff>
      <xdr:row>429</xdr:row>
      <xdr:rowOff>177801</xdr:rowOff>
    </xdr:from>
    <xdr:to>
      <xdr:col>3</xdr:col>
      <xdr:colOff>1145988</xdr:colOff>
      <xdr:row>444</xdr:row>
      <xdr:rowOff>122145</xdr:rowOff>
    </xdr:to>
    <xdr:graphicFrame macro="">
      <xdr:nvGraphicFramePr>
        <xdr:cNvPr id="191" name="Chart 190">
          <a:extLst>
            <a:ext uri="{FF2B5EF4-FFF2-40B4-BE49-F238E27FC236}">
              <a16:creationId xmlns:a16="http://schemas.microsoft.com/office/drawing/2014/main" id="{FAAFDD59-352D-471E-8E45-E94F03BD94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3</xdr:col>
      <xdr:colOff>1143000</xdr:colOff>
      <xdr:row>429</xdr:row>
      <xdr:rowOff>175559</xdr:rowOff>
    </xdr:from>
    <xdr:to>
      <xdr:col>10</xdr:col>
      <xdr:colOff>88153</xdr:colOff>
      <xdr:row>444</xdr:row>
      <xdr:rowOff>119903</xdr:rowOff>
    </xdr:to>
    <xdr:graphicFrame macro="">
      <xdr:nvGraphicFramePr>
        <xdr:cNvPr id="192" name="Chart 191">
          <a:extLst>
            <a:ext uri="{FF2B5EF4-FFF2-40B4-BE49-F238E27FC236}">
              <a16:creationId xmlns:a16="http://schemas.microsoft.com/office/drawing/2014/main" id="{64C9A3FF-832E-4FE2-80EA-137004ADD1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0</xdr:col>
      <xdr:colOff>6350</xdr:colOff>
      <xdr:row>450</xdr:row>
      <xdr:rowOff>4109</xdr:rowOff>
    </xdr:from>
    <xdr:to>
      <xdr:col>3</xdr:col>
      <xdr:colOff>1152338</xdr:colOff>
      <xdr:row>464</xdr:row>
      <xdr:rowOff>132603</xdr:rowOff>
    </xdr:to>
    <xdr:graphicFrame macro="">
      <xdr:nvGraphicFramePr>
        <xdr:cNvPr id="193" name="Chart 192">
          <a:extLst>
            <a:ext uri="{FF2B5EF4-FFF2-40B4-BE49-F238E27FC236}">
              <a16:creationId xmlns:a16="http://schemas.microsoft.com/office/drawing/2014/main" id="{9375AE65-63FB-4A7F-AF1F-AB53F6DEF8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3</xdr:col>
      <xdr:colOff>1151965</xdr:colOff>
      <xdr:row>450</xdr:row>
      <xdr:rowOff>4109</xdr:rowOff>
    </xdr:from>
    <xdr:to>
      <xdr:col>10</xdr:col>
      <xdr:colOff>97118</xdr:colOff>
      <xdr:row>464</xdr:row>
      <xdr:rowOff>132603</xdr:rowOff>
    </xdr:to>
    <xdr:graphicFrame macro="">
      <xdr:nvGraphicFramePr>
        <xdr:cNvPr id="194" name="Chart 193">
          <a:extLst>
            <a:ext uri="{FF2B5EF4-FFF2-40B4-BE49-F238E27FC236}">
              <a16:creationId xmlns:a16="http://schemas.microsoft.com/office/drawing/2014/main" id="{828CFF05-203D-4D64-8EAD-CAB28C25BD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0</xdr:col>
      <xdr:colOff>0</xdr:colOff>
      <xdr:row>470</xdr:row>
      <xdr:rowOff>7470</xdr:rowOff>
    </xdr:from>
    <xdr:to>
      <xdr:col>3</xdr:col>
      <xdr:colOff>1145988</xdr:colOff>
      <xdr:row>484</xdr:row>
      <xdr:rowOff>135964</xdr:rowOff>
    </xdr:to>
    <xdr:graphicFrame macro="">
      <xdr:nvGraphicFramePr>
        <xdr:cNvPr id="195" name="Chart 194">
          <a:extLst>
            <a:ext uri="{FF2B5EF4-FFF2-40B4-BE49-F238E27FC236}">
              <a16:creationId xmlns:a16="http://schemas.microsoft.com/office/drawing/2014/main" id="{DB18E748-C03C-43C2-B779-888FEDB68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3</xdr:col>
      <xdr:colOff>1144121</xdr:colOff>
      <xdr:row>470</xdr:row>
      <xdr:rowOff>6350</xdr:rowOff>
    </xdr:from>
    <xdr:to>
      <xdr:col>10</xdr:col>
      <xdr:colOff>89274</xdr:colOff>
      <xdr:row>484</xdr:row>
      <xdr:rowOff>134844</xdr:rowOff>
    </xdr:to>
    <xdr:graphicFrame macro="">
      <xdr:nvGraphicFramePr>
        <xdr:cNvPr id="196" name="Chart 195">
          <a:extLst>
            <a:ext uri="{FF2B5EF4-FFF2-40B4-BE49-F238E27FC236}">
              <a16:creationId xmlns:a16="http://schemas.microsoft.com/office/drawing/2014/main" id="{031633D4-C744-4765-A447-5F23AB11F2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0</xdr:col>
      <xdr:colOff>6350</xdr:colOff>
      <xdr:row>490</xdr:row>
      <xdr:rowOff>11579</xdr:rowOff>
    </xdr:from>
    <xdr:to>
      <xdr:col>3</xdr:col>
      <xdr:colOff>1152338</xdr:colOff>
      <xdr:row>504</xdr:row>
      <xdr:rowOff>140073</xdr:rowOff>
    </xdr:to>
    <xdr:graphicFrame macro="">
      <xdr:nvGraphicFramePr>
        <xdr:cNvPr id="197" name="Chart 196">
          <a:extLst>
            <a:ext uri="{FF2B5EF4-FFF2-40B4-BE49-F238E27FC236}">
              <a16:creationId xmlns:a16="http://schemas.microsoft.com/office/drawing/2014/main" id="{50769018-6E5A-4F3D-BE0A-5EAF144F1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3</xdr:col>
      <xdr:colOff>1151592</xdr:colOff>
      <xdr:row>490</xdr:row>
      <xdr:rowOff>11580</xdr:rowOff>
    </xdr:from>
    <xdr:to>
      <xdr:col>10</xdr:col>
      <xdr:colOff>96745</xdr:colOff>
      <xdr:row>504</xdr:row>
      <xdr:rowOff>140074</xdr:rowOff>
    </xdr:to>
    <xdr:graphicFrame macro="">
      <xdr:nvGraphicFramePr>
        <xdr:cNvPr id="198" name="Chart 197">
          <a:extLst>
            <a:ext uri="{FF2B5EF4-FFF2-40B4-BE49-F238E27FC236}">
              <a16:creationId xmlns:a16="http://schemas.microsoft.com/office/drawing/2014/main" id="{A8BF434D-D4E2-430C-A33D-37A78FF92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0</xdr:col>
      <xdr:colOff>0</xdr:colOff>
      <xdr:row>510</xdr:row>
      <xdr:rowOff>3363</xdr:rowOff>
    </xdr:from>
    <xdr:to>
      <xdr:col>5</xdr:col>
      <xdr:colOff>358588</xdr:colOff>
      <xdr:row>524</xdr:row>
      <xdr:rowOff>131857</xdr:rowOff>
    </xdr:to>
    <xdr:graphicFrame macro="">
      <xdr:nvGraphicFramePr>
        <xdr:cNvPr id="199" name="Chart 198">
          <a:extLst>
            <a:ext uri="{FF2B5EF4-FFF2-40B4-BE49-F238E27FC236}">
              <a16:creationId xmlns:a16="http://schemas.microsoft.com/office/drawing/2014/main" id="{E6F742AF-3A20-4A3D-9849-4ABFFCBB96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5</xdr:col>
      <xdr:colOff>352985</xdr:colOff>
      <xdr:row>510</xdr:row>
      <xdr:rowOff>8592</xdr:rowOff>
    </xdr:from>
    <xdr:to>
      <xdr:col>12</xdr:col>
      <xdr:colOff>514350</xdr:colOff>
      <xdr:row>524</xdr:row>
      <xdr:rowOff>137086</xdr:rowOff>
    </xdr:to>
    <xdr:graphicFrame macro="">
      <xdr:nvGraphicFramePr>
        <xdr:cNvPr id="200" name="Chart 199">
          <a:extLst>
            <a:ext uri="{FF2B5EF4-FFF2-40B4-BE49-F238E27FC236}">
              <a16:creationId xmlns:a16="http://schemas.microsoft.com/office/drawing/2014/main" id="{6815F5E5-6E3D-42AD-A84D-DFFE821EA5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0</xdr:col>
      <xdr:colOff>0</xdr:colOff>
      <xdr:row>530</xdr:row>
      <xdr:rowOff>5229</xdr:rowOff>
    </xdr:from>
    <xdr:to>
      <xdr:col>3</xdr:col>
      <xdr:colOff>1145988</xdr:colOff>
      <xdr:row>544</xdr:row>
      <xdr:rowOff>133723</xdr:rowOff>
    </xdr:to>
    <xdr:graphicFrame macro="">
      <xdr:nvGraphicFramePr>
        <xdr:cNvPr id="201" name="Chart 200">
          <a:extLst>
            <a:ext uri="{FF2B5EF4-FFF2-40B4-BE49-F238E27FC236}">
              <a16:creationId xmlns:a16="http://schemas.microsoft.com/office/drawing/2014/main" id="{151542EC-52C8-4ECF-8A96-3BA98BBE8C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3</xdr:col>
      <xdr:colOff>1137024</xdr:colOff>
      <xdr:row>530</xdr:row>
      <xdr:rowOff>6350</xdr:rowOff>
    </xdr:from>
    <xdr:to>
      <xdr:col>10</xdr:col>
      <xdr:colOff>82177</xdr:colOff>
      <xdr:row>544</xdr:row>
      <xdr:rowOff>134844</xdr:rowOff>
    </xdr:to>
    <xdr:graphicFrame macro="">
      <xdr:nvGraphicFramePr>
        <xdr:cNvPr id="202" name="Chart 201">
          <a:extLst>
            <a:ext uri="{FF2B5EF4-FFF2-40B4-BE49-F238E27FC236}">
              <a16:creationId xmlns:a16="http://schemas.microsoft.com/office/drawing/2014/main" id="{033B07DE-7188-4DC4-8526-ECE0F49FE9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0</xdr:col>
      <xdr:colOff>12700</xdr:colOff>
      <xdr:row>550</xdr:row>
      <xdr:rowOff>4483</xdr:rowOff>
    </xdr:from>
    <xdr:to>
      <xdr:col>3</xdr:col>
      <xdr:colOff>1158688</xdr:colOff>
      <xdr:row>564</xdr:row>
      <xdr:rowOff>130362</xdr:rowOff>
    </xdr:to>
    <xdr:graphicFrame macro="">
      <xdr:nvGraphicFramePr>
        <xdr:cNvPr id="203" name="Chart 202">
          <a:extLst>
            <a:ext uri="{FF2B5EF4-FFF2-40B4-BE49-F238E27FC236}">
              <a16:creationId xmlns:a16="http://schemas.microsoft.com/office/drawing/2014/main" id="{3D76AD63-1FA7-4893-B7BE-A41F3BBC63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3</xdr:col>
      <xdr:colOff>1148603</xdr:colOff>
      <xdr:row>550</xdr:row>
      <xdr:rowOff>4483</xdr:rowOff>
    </xdr:from>
    <xdr:to>
      <xdr:col>10</xdr:col>
      <xdr:colOff>93756</xdr:colOff>
      <xdr:row>564</xdr:row>
      <xdr:rowOff>130362</xdr:rowOff>
    </xdr:to>
    <xdr:graphicFrame macro="">
      <xdr:nvGraphicFramePr>
        <xdr:cNvPr id="204" name="Chart 203">
          <a:extLst>
            <a:ext uri="{FF2B5EF4-FFF2-40B4-BE49-F238E27FC236}">
              <a16:creationId xmlns:a16="http://schemas.microsoft.com/office/drawing/2014/main" id="{5EF2919C-9298-4F32-ABB9-BA5D6D014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0</xdr:col>
      <xdr:colOff>1121</xdr:colOff>
      <xdr:row>570</xdr:row>
      <xdr:rowOff>5230</xdr:rowOff>
    </xdr:from>
    <xdr:to>
      <xdr:col>3</xdr:col>
      <xdr:colOff>1147109</xdr:colOff>
      <xdr:row>584</xdr:row>
      <xdr:rowOff>133724</xdr:rowOff>
    </xdr:to>
    <xdr:graphicFrame macro="">
      <xdr:nvGraphicFramePr>
        <xdr:cNvPr id="205" name="Chart 204">
          <a:extLst>
            <a:ext uri="{FF2B5EF4-FFF2-40B4-BE49-F238E27FC236}">
              <a16:creationId xmlns:a16="http://schemas.microsoft.com/office/drawing/2014/main" id="{71093BAD-200E-40C5-93AD-8DB051BBBD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3</xdr:col>
      <xdr:colOff>1150844</xdr:colOff>
      <xdr:row>570</xdr:row>
      <xdr:rowOff>5230</xdr:rowOff>
    </xdr:from>
    <xdr:to>
      <xdr:col>10</xdr:col>
      <xdr:colOff>95997</xdr:colOff>
      <xdr:row>584</xdr:row>
      <xdr:rowOff>133724</xdr:rowOff>
    </xdr:to>
    <xdr:graphicFrame macro="">
      <xdr:nvGraphicFramePr>
        <xdr:cNvPr id="206" name="Chart 205">
          <a:extLst>
            <a:ext uri="{FF2B5EF4-FFF2-40B4-BE49-F238E27FC236}">
              <a16:creationId xmlns:a16="http://schemas.microsoft.com/office/drawing/2014/main" id="{6A7B8E19-B89F-4F28-A759-B514F584D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0</xdr:col>
      <xdr:colOff>8591</xdr:colOff>
      <xdr:row>590</xdr:row>
      <xdr:rowOff>5229</xdr:rowOff>
    </xdr:from>
    <xdr:to>
      <xdr:col>3</xdr:col>
      <xdr:colOff>1154579</xdr:colOff>
      <xdr:row>604</xdr:row>
      <xdr:rowOff>133723</xdr:rowOff>
    </xdr:to>
    <xdr:graphicFrame macro="">
      <xdr:nvGraphicFramePr>
        <xdr:cNvPr id="207" name="Chart 206">
          <a:extLst>
            <a:ext uri="{FF2B5EF4-FFF2-40B4-BE49-F238E27FC236}">
              <a16:creationId xmlns:a16="http://schemas.microsoft.com/office/drawing/2014/main" id="{45F3D0CA-12BC-4F24-A791-C10FF5F413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3</xdr:col>
      <xdr:colOff>1153832</xdr:colOff>
      <xdr:row>590</xdr:row>
      <xdr:rowOff>5228</xdr:rowOff>
    </xdr:from>
    <xdr:to>
      <xdr:col>10</xdr:col>
      <xdr:colOff>98985</xdr:colOff>
      <xdr:row>604</xdr:row>
      <xdr:rowOff>133723</xdr:rowOff>
    </xdr:to>
    <xdr:graphicFrame macro="">
      <xdr:nvGraphicFramePr>
        <xdr:cNvPr id="208" name="Chart 207">
          <a:extLst>
            <a:ext uri="{FF2B5EF4-FFF2-40B4-BE49-F238E27FC236}">
              <a16:creationId xmlns:a16="http://schemas.microsoft.com/office/drawing/2014/main" id="{A6B21C73-8534-46B4-85FC-ADDCB915A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0</xdr:col>
      <xdr:colOff>10833</xdr:colOff>
      <xdr:row>610</xdr:row>
      <xdr:rowOff>7470</xdr:rowOff>
    </xdr:from>
    <xdr:to>
      <xdr:col>3</xdr:col>
      <xdr:colOff>1156821</xdr:colOff>
      <xdr:row>624</xdr:row>
      <xdr:rowOff>135964</xdr:rowOff>
    </xdr:to>
    <xdr:graphicFrame macro="">
      <xdr:nvGraphicFramePr>
        <xdr:cNvPr id="209" name="Chart 208">
          <a:extLst>
            <a:ext uri="{FF2B5EF4-FFF2-40B4-BE49-F238E27FC236}">
              <a16:creationId xmlns:a16="http://schemas.microsoft.com/office/drawing/2014/main" id="{B7C0EE24-D572-409F-A801-61ABE42E20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3</xdr:col>
      <xdr:colOff>1155701</xdr:colOff>
      <xdr:row>610</xdr:row>
      <xdr:rowOff>7471</xdr:rowOff>
    </xdr:from>
    <xdr:to>
      <xdr:col>10</xdr:col>
      <xdr:colOff>165100</xdr:colOff>
      <xdr:row>624</xdr:row>
      <xdr:rowOff>133351</xdr:rowOff>
    </xdr:to>
    <xdr:graphicFrame macro="">
      <xdr:nvGraphicFramePr>
        <xdr:cNvPr id="210" name="Chart 209">
          <a:extLst>
            <a:ext uri="{FF2B5EF4-FFF2-40B4-BE49-F238E27FC236}">
              <a16:creationId xmlns:a16="http://schemas.microsoft.com/office/drawing/2014/main" id="{BB7C018E-7DB5-40B7-93CA-E574D64216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0</xdr:col>
      <xdr:colOff>0</xdr:colOff>
      <xdr:row>629</xdr:row>
      <xdr:rowOff>181909</xdr:rowOff>
    </xdr:from>
    <xdr:to>
      <xdr:col>3</xdr:col>
      <xdr:colOff>1145988</xdr:colOff>
      <xdr:row>644</xdr:row>
      <xdr:rowOff>126253</xdr:rowOff>
    </xdr:to>
    <xdr:graphicFrame macro="">
      <xdr:nvGraphicFramePr>
        <xdr:cNvPr id="211" name="Chart 210">
          <a:extLst>
            <a:ext uri="{FF2B5EF4-FFF2-40B4-BE49-F238E27FC236}">
              <a16:creationId xmlns:a16="http://schemas.microsoft.com/office/drawing/2014/main" id="{6140A464-CD03-4A4E-9363-E52F46504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3</xdr:col>
      <xdr:colOff>1137024</xdr:colOff>
      <xdr:row>629</xdr:row>
      <xdr:rowOff>183029</xdr:rowOff>
    </xdr:from>
    <xdr:to>
      <xdr:col>10</xdr:col>
      <xdr:colOff>82177</xdr:colOff>
      <xdr:row>644</xdr:row>
      <xdr:rowOff>127373</xdr:rowOff>
    </xdr:to>
    <xdr:graphicFrame macro="">
      <xdr:nvGraphicFramePr>
        <xdr:cNvPr id="212" name="Chart 211">
          <a:extLst>
            <a:ext uri="{FF2B5EF4-FFF2-40B4-BE49-F238E27FC236}">
              <a16:creationId xmlns:a16="http://schemas.microsoft.com/office/drawing/2014/main" id="{3CFC2F01-317A-4193-B142-D41C1C84F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0</xdr:col>
      <xdr:colOff>6350</xdr:colOff>
      <xdr:row>649</xdr:row>
      <xdr:rowOff>181909</xdr:rowOff>
    </xdr:from>
    <xdr:to>
      <xdr:col>3</xdr:col>
      <xdr:colOff>1152338</xdr:colOff>
      <xdr:row>664</xdr:row>
      <xdr:rowOff>126253</xdr:rowOff>
    </xdr:to>
    <xdr:graphicFrame macro="">
      <xdr:nvGraphicFramePr>
        <xdr:cNvPr id="213" name="Chart 212">
          <a:extLst>
            <a:ext uri="{FF2B5EF4-FFF2-40B4-BE49-F238E27FC236}">
              <a16:creationId xmlns:a16="http://schemas.microsoft.com/office/drawing/2014/main" id="{BC4FB4EC-04CB-4372-A0FE-B2712E30F2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3</xdr:col>
      <xdr:colOff>1150471</xdr:colOff>
      <xdr:row>649</xdr:row>
      <xdr:rowOff>181909</xdr:rowOff>
    </xdr:from>
    <xdr:to>
      <xdr:col>10</xdr:col>
      <xdr:colOff>95624</xdr:colOff>
      <xdr:row>664</xdr:row>
      <xdr:rowOff>126253</xdr:rowOff>
    </xdr:to>
    <xdr:graphicFrame macro="">
      <xdr:nvGraphicFramePr>
        <xdr:cNvPr id="214" name="Chart 213">
          <a:extLst>
            <a:ext uri="{FF2B5EF4-FFF2-40B4-BE49-F238E27FC236}">
              <a16:creationId xmlns:a16="http://schemas.microsoft.com/office/drawing/2014/main" id="{F6064482-A88F-40E3-BAFF-0C1859EB2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0</xdr:col>
      <xdr:colOff>0</xdr:colOff>
      <xdr:row>670</xdr:row>
      <xdr:rowOff>9339</xdr:rowOff>
    </xdr:from>
    <xdr:to>
      <xdr:col>3</xdr:col>
      <xdr:colOff>1145988</xdr:colOff>
      <xdr:row>684</xdr:row>
      <xdr:rowOff>137833</xdr:rowOff>
    </xdr:to>
    <xdr:graphicFrame macro="">
      <xdr:nvGraphicFramePr>
        <xdr:cNvPr id="215" name="Chart 214">
          <a:extLst>
            <a:ext uri="{FF2B5EF4-FFF2-40B4-BE49-F238E27FC236}">
              <a16:creationId xmlns:a16="http://schemas.microsoft.com/office/drawing/2014/main" id="{DA4BE5AF-0B97-40D3-BE19-F1C5527B0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3</xdr:col>
      <xdr:colOff>1135530</xdr:colOff>
      <xdr:row>670</xdr:row>
      <xdr:rowOff>4109</xdr:rowOff>
    </xdr:from>
    <xdr:to>
      <xdr:col>10</xdr:col>
      <xdr:colOff>80683</xdr:colOff>
      <xdr:row>684</xdr:row>
      <xdr:rowOff>132603</xdr:rowOff>
    </xdr:to>
    <xdr:graphicFrame macro="">
      <xdr:nvGraphicFramePr>
        <xdr:cNvPr id="216" name="Chart 215">
          <a:extLst>
            <a:ext uri="{FF2B5EF4-FFF2-40B4-BE49-F238E27FC236}">
              <a16:creationId xmlns:a16="http://schemas.microsoft.com/office/drawing/2014/main" id="{70190910-50DD-4617-83B2-949B8FB8EC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0</xdr:col>
      <xdr:colOff>6351</xdr:colOff>
      <xdr:row>690</xdr:row>
      <xdr:rowOff>4109</xdr:rowOff>
    </xdr:from>
    <xdr:to>
      <xdr:col>3</xdr:col>
      <xdr:colOff>1152339</xdr:colOff>
      <xdr:row>704</xdr:row>
      <xdr:rowOff>132603</xdr:rowOff>
    </xdr:to>
    <xdr:graphicFrame macro="">
      <xdr:nvGraphicFramePr>
        <xdr:cNvPr id="217" name="Chart 216">
          <a:extLst>
            <a:ext uri="{FF2B5EF4-FFF2-40B4-BE49-F238E27FC236}">
              <a16:creationId xmlns:a16="http://schemas.microsoft.com/office/drawing/2014/main" id="{1E3D0BF8-6A46-44F6-93D5-3DF210D4DE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twoCellAnchor>
    <xdr:from>
      <xdr:col>0</xdr:col>
      <xdr:colOff>6350</xdr:colOff>
      <xdr:row>710</xdr:row>
      <xdr:rowOff>9339</xdr:rowOff>
    </xdr:from>
    <xdr:to>
      <xdr:col>3</xdr:col>
      <xdr:colOff>1152338</xdr:colOff>
      <xdr:row>724</xdr:row>
      <xdr:rowOff>137833</xdr:rowOff>
    </xdr:to>
    <xdr:graphicFrame macro="">
      <xdr:nvGraphicFramePr>
        <xdr:cNvPr id="218" name="Chart 217">
          <a:extLst>
            <a:ext uri="{FF2B5EF4-FFF2-40B4-BE49-F238E27FC236}">
              <a16:creationId xmlns:a16="http://schemas.microsoft.com/office/drawing/2014/main" id="{361B1426-C2C6-472D-8943-67B184EE2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5"/>
        </a:graphicData>
      </a:graphic>
    </xdr:graphicFrame>
    <xdr:clientData/>
  </xdr:twoCellAnchor>
  <xdr:twoCellAnchor>
    <xdr:from>
      <xdr:col>0</xdr:col>
      <xdr:colOff>0</xdr:colOff>
      <xdr:row>730</xdr:row>
      <xdr:rowOff>6349</xdr:rowOff>
    </xdr:from>
    <xdr:to>
      <xdr:col>5</xdr:col>
      <xdr:colOff>355600</xdr:colOff>
      <xdr:row>744</xdr:row>
      <xdr:rowOff>134844</xdr:rowOff>
    </xdr:to>
    <xdr:graphicFrame macro="">
      <xdr:nvGraphicFramePr>
        <xdr:cNvPr id="219" name="Chart 218">
          <a:extLst>
            <a:ext uri="{FF2B5EF4-FFF2-40B4-BE49-F238E27FC236}">
              <a16:creationId xmlns:a16="http://schemas.microsoft.com/office/drawing/2014/main" id="{05413AB7-F680-42D8-92A2-0E426AD318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6"/>
        </a:graphicData>
      </a:graphic>
    </xdr:graphicFrame>
    <xdr:clientData/>
  </xdr:twoCellAnchor>
  <xdr:twoCellAnchor>
    <xdr:from>
      <xdr:col>5</xdr:col>
      <xdr:colOff>351491</xdr:colOff>
      <xdr:row>730</xdr:row>
      <xdr:rowOff>4108</xdr:rowOff>
    </xdr:from>
    <xdr:to>
      <xdr:col>12</xdr:col>
      <xdr:colOff>515844</xdr:colOff>
      <xdr:row>744</xdr:row>
      <xdr:rowOff>132603</xdr:rowOff>
    </xdr:to>
    <xdr:graphicFrame macro="">
      <xdr:nvGraphicFramePr>
        <xdr:cNvPr id="220" name="Chart 219">
          <a:extLst>
            <a:ext uri="{FF2B5EF4-FFF2-40B4-BE49-F238E27FC236}">
              <a16:creationId xmlns:a16="http://schemas.microsoft.com/office/drawing/2014/main" id="{F9C395DD-20EF-46CC-8A9E-A203F7D691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7"/>
        </a:graphicData>
      </a:graphic>
    </xdr:graphicFrame>
    <xdr:clientData/>
  </xdr:twoCellAnchor>
  <xdr:twoCellAnchor>
    <xdr:from>
      <xdr:col>0</xdr:col>
      <xdr:colOff>13821</xdr:colOff>
      <xdr:row>750</xdr:row>
      <xdr:rowOff>6349</xdr:rowOff>
    </xdr:from>
    <xdr:to>
      <xdr:col>3</xdr:col>
      <xdr:colOff>1159809</xdr:colOff>
      <xdr:row>764</xdr:row>
      <xdr:rowOff>134843</xdr:rowOff>
    </xdr:to>
    <xdr:graphicFrame macro="">
      <xdr:nvGraphicFramePr>
        <xdr:cNvPr id="221" name="Chart 220">
          <a:extLst>
            <a:ext uri="{FF2B5EF4-FFF2-40B4-BE49-F238E27FC236}">
              <a16:creationId xmlns:a16="http://schemas.microsoft.com/office/drawing/2014/main" id="{32A1CDB0-D2B7-4722-B420-76853CB4F5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8"/>
        </a:graphicData>
      </a:graphic>
    </xdr:graphicFrame>
    <xdr:clientData/>
  </xdr:twoCellAnchor>
  <xdr:twoCellAnchor>
    <xdr:from>
      <xdr:col>3</xdr:col>
      <xdr:colOff>1160930</xdr:colOff>
      <xdr:row>750</xdr:row>
      <xdr:rowOff>6350</xdr:rowOff>
    </xdr:from>
    <xdr:to>
      <xdr:col>10</xdr:col>
      <xdr:colOff>106083</xdr:colOff>
      <xdr:row>764</xdr:row>
      <xdr:rowOff>134844</xdr:rowOff>
    </xdr:to>
    <xdr:graphicFrame macro="">
      <xdr:nvGraphicFramePr>
        <xdr:cNvPr id="222" name="Chart 221">
          <a:extLst>
            <a:ext uri="{FF2B5EF4-FFF2-40B4-BE49-F238E27FC236}">
              <a16:creationId xmlns:a16="http://schemas.microsoft.com/office/drawing/2014/main" id="{F0F684FA-7BCB-40EE-89B6-6042E60D3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9"/>
        </a:graphicData>
      </a:graphic>
    </xdr:graphicFrame>
    <xdr:clientData/>
  </xdr:twoCellAnchor>
  <xdr:twoCellAnchor>
    <xdr:from>
      <xdr:col>3</xdr:col>
      <xdr:colOff>1147482</xdr:colOff>
      <xdr:row>690</xdr:row>
      <xdr:rowOff>5230</xdr:rowOff>
    </xdr:from>
    <xdr:to>
      <xdr:col>10</xdr:col>
      <xdr:colOff>92635</xdr:colOff>
      <xdr:row>704</xdr:row>
      <xdr:rowOff>133724</xdr:rowOff>
    </xdr:to>
    <xdr:graphicFrame macro="">
      <xdr:nvGraphicFramePr>
        <xdr:cNvPr id="223" name="Chart 222">
          <a:extLst>
            <a:ext uri="{FF2B5EF4-FFF2-40B4-BE49-F238E27FC236}">
              <a16:creationId xmlns:a16="http://schemas.microsoft.com/office/drawing/2014/main" id="{5762B851-2279-4B36-9770-77642195B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0"/>
        </a:graphicData>
      </a:graphic>
    </xdr:graphicFrame>
    <xdr:clientData/>
  </xdr:twoCellAnchor>
  <xdr:twoCellAnchor>
    <xdr:from>
      <xdr:col>3</xdr:col>
      <xdr:colOff>1149350</xdr:colOff>
      <xdr:row>710</xdr:row>
      <xdr:rowOff>9339</xdr:rowOff>
    </xdr:from>
    <xdr:to>
      <xdr:col>10</xdr:col>
      <xdr:colOff>94503</xdr:colOff>
      <xdr:row>724</xdr:row>
      <xdr:rowOff>137833</xdr:rowOff>
    </xdr:to>
    <xdr:graphicFrame macro="">
      <xdr:nvGraphicFramePr>
        <xdr:cNvPr id="224" name="Chart 223">
          <a:extLst>
            <a:ext uri="{FF2B5EF4-FFF2-40B4-BE49-F238E27FC236}">
              <a16:creationId xmlns:a16="http://schemas.microsoft.com/office/drawing/2014/main" id="{EABB0A24-797C-4E64-BE4B-842B1575F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1"/>
        </a:graphicData>
      </a:graphic>
    </xdr:graphicFrame>
    <xdr:clientData/>
  </xdr:twoCellAnchor>
  <xdr:twoCellAnchor>
    <xdr:from>
      <xdr:col>0</xdr:col>
      <xdr:colOff>0</xdr:colOff>
      <xdr:row>770</xdr:row>
      <xdr:rowOff>10459</xdr:rowOff>
    </xdr:from>
    <xdr:to>
      <xdr:col>3</xdr:col>
      <xdr:colOff>1145988</xdr:colOff>
      <xdr:row>784</xdr:row>
      <xdr:rowOff>138953</xdr:rowOff>
    </xdr:to>
    <xdr:graphicFrame macro="">
      <xdr:nvGraphicFramePr>
        <xdr:cNvPr id="225" name="Chart 224">
          <a:extLst>
            <a:ext uri="{FF2B5EF4-FFF2-40B4-BE49-F238E27FC236}">
              <a16:creationId xmlns:a16="http://schemas.microsoft.com/office/drawing/2014/main" id="{A4632E3B-2560-4EB3-93D3-7AE15585C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2"/>
        </a:graphicData>
      </a:graphic>
    </xdr:graphicFrame>
    <xdr:clientData/>
  </xdr:twoCellAnchor>
  <xdr:twoCellAnchor>
    <xdr:from>
      <xdr:col>3</xdr:col>
      <xdr:colOff>1145242</xdr:colOff>
      <xdr:row>770</xdr:row>
      <xdr:rowOff>15688</xdr:rowOff>
    </xdr:from>
    <xdr:to>
      <xdr:col>10</xdr:col>
      <xdr:colOff>90395</xdr:colOff>
      <xdr:row>784</xdr:row>
      <xdr:rowOff>144182</xdr:rowOff>
    </xdr:to>
    <xdr:graphicFrame macro="">
      <xdr:nvGraphicFramePr>
        <xdr:cNvPr id="226" name="Chart 225">
          <a:extLst>
            <a:ext uri="{FF2B5EF4-FFF2-40B4-BE49-F238E27FC236}">
              <a16:creationId xmlns:a16="http://schemas.microsoft.com/office/drawing/2014/main" id="{BFE6DA77-4F1C-4562-9224-AC84AD735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3"/>
        </a:graphicData>
      </a:graphic>
    </xdr:graphicFrame>
    <xdr:clientData/>
  </xdr:twoCellAnchor>
  <xdr:twoCellAnchor>
    <xdr:from>
      <xdr:col>0</xdr:col>
      <xdr:colOff>0</xdr:colOff>
      <xdr:row>790</xdr:row>
      <xdr:rowOff>10458</xdr:rowOff>
    </xdr:from>
    <xdr:to>
      <xdr:col>5</xdr:col>
      <xdr:colOff>355600</xdr:colOff>
      <xdr:row>804</xdr:row>
      <xdr:rowOff>138952</xdr:rowOff>
    </xdr:to>
    <xdr:graphicFrame macro="">
      <xdr:nvGraphicFramePr>
        <xdr:cNvPr id="227" name="Chart 226">
          <a:extLst>
            <a:ext uri="{FF2B5EF4-FFF2-40B4-BE49-F238E27FC236}">
              <a16:creationId xmlns:a16="http://schemas.microsoft.com/office/drawing/2014/main" id="{F3379D99-9A35-4F44-AE8E-D92126A32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4"/>
        </a:graphicData>
      </a:graphic>
    </xdr:graphicFrame>
    <xdr:clientData/>
  </xdr:twoCellAnchor>
  <xdr:twoCellAnchor>
    <xdr:from>
      <xdr:col>5</xdr:col>
      <xdr:colOff>353359</xdr:colOff>
      <xdr:row>790</xdr:row>
      <xdr:rowOff>10458</xdr:rowOff>
    </xdr:from>
    <xdr:to>
      <xdr:col>12</xdr:col>
      <xdr:colOff>517712</xdr:colOff>
      <xdr:row>804</xdr:row>
      <xdr:rowOff>138952</xdr:rowOff>
    </xdr:to>
    <xdr:graphicFrame macro="">
      <xdr:nvGraphicFramePr>
        <xdr:cNvPr id="228" name="Chart 227">
          <a:extLst>
            <a:ext uri="{FF2B5EF4-FFF2-40B4-BE49-F238E27FC236}">
              <a16:creationId xmlns:a16="http://schemas.microsoft.com/office/drawing/2014/main" id="{A99A127C-0DE7-44A8-BD3C-072155086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5"/>
        </a:graphicData>
      </a:graphic>
    </xdr:graphicFrame>
    <xdr:clientData/>
  </xdr:twoCellAnchor>
  <xdr:twoCellAnchor>
    <xdr:from>
      <xdr:col>0</xdr:col>
      <xdr:colOff>27268</xdr:colOff>
      <xdr:row>809</xdr:row>
      <xdr:rowOff>59017</xdr:rowOff>
    </xdr:from>
    <xdr:to>
      <xdr:col>3</xdr:col>
      <xdr:colOff>1171388</xdr:colOff>
      <xdr:row>824</xdr:row>
      <xdr:rowOff>747</xdr:rowOff>
    </xdr:to>
    <xdr:graphicFrame macro="">
      <xdr:nvGraphicFramePr>
        <xdr:cNvPr id="229" name="Chart 228">
          <a:extLst>
            <a:ext uri="{FF2B5EF4-FFF2-40B4-BE49-F238E27FC236}">
              <a16:creationId xmlns:a16="http://schemas.microsoft.com/office/drawing/2014/main" id="{4B03CFCE-B220-4F23-BB21-B679112A2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114300</xdr:colOff>
      <xdr:row>4</xdr:row>
      <xdr:rowOff>0</xdr:rowOff>
    </xdr:from>
    <xdr:to>
      <xdr:col>18</xdr:col>
      <xdr:colOff>22679</xdr:colOff>
      <xdr:row>25</xdr:row>
      <xdr:rowOff>172358</xdr:rowOff>
    </xdr:to>
    <xdr:graphicFrame macro="">
      <xdr:nvGraphicFramePr>
        <xdr:cNvPr id="2" name="Chart 1">
          <a:extLst>
            <a:ext uri="{FF2B5EF4-FFF2-40B4-BE49-F238E27FC236}">
              <a16:creationId xmlns:a16="http://schemas.microsoft.com/office/drawing/2014/main" id="{B88FCADC-F544-4101-A319-DE9EDD7CF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114300</xdr:colOff>
      <xdr:row>6</xdr:row>
      <xdr:rowOff>76200</xdr:rowOff>
    </xdr:from>
    <xdr:to>
      <xdr:col>0</xdr:col>
      <xdr:colOff>666750</xdr:colOff>
      <xdr:row>9</xdr:row>
      <xdr:rowOff>31750</xdr:rowOff>
    </xdr:to>
    <xdr:pic>
      <xdr:nvPicPr>
        <xdr:cNvPr id="2" name="Picture 1" descr="Premium Vector | Bahamas blank outline map">
          <a:extLst>
            <a:ext uri="{FF2B5EF4-FFF2-40B4-BE49-F238E27FC236}">
              <a16:creationId xmlns:a16="http://schemas.microsoft.com/office/drawing/2014/main" id="{CFE5B969-CFED-6193-522A-E3D7047B23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398" t="25060"/>
        <a:stretch>
          <a:fillRect/>
        </a:stretch>
      </xdr:blipFill>
      <xdr:spPr bwMode="auto">
        <a:xfrm>
          <a:off x="114300" y="1238250"/>
          <a:ext cx="552450" cy="5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177800</xdr:colOff>
      <xdr:row>16</xdr:row>
      <xdr:rowOff>165100</xdr:rowOff>
    </xdr:from>
    <xdr:to>
      <xdr:col>0</xdr:col>
      <xdr:colOff>692150</xdr:colOff>
      <xdr:row>17</xdr:row>
      <xdr:rowOff>177800</xdr:rowOff>
    </xdr:to>
    <xdr:pic>
      <xdr:nvPicPr>
        <xdr:cNvPr id="4" name="Picture 4" descr="Outline Map Cuba Island Stock Vector (Royalty Free) 1804494718 ...">
          <a:extLst>
            <a:ext uri="{FF2B5EF4-FFF2-40B4-BE49-F238E27FC236}">
              <a16:creationId xmlns:a16="http://schemas.microsoft.com/office/drawing/2014/main" id="{EC4BE3C9-F943-16E7-08E1-D2DB57DEFA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48" t="17618" r="6509" b="20238"/>
        <a:stretch>
          <a:fillRect/>
        </a:stretch>
      </xdr:blipFill>
      <xdr:spPr bwMode="auto">
        <a:xfrm>
          <a:off x="177800" y="3175000"/>
          <a:ext cx="514350" cy="19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19</xdr:row>
      <xdr:rowOff>108036</xdr:rowOff>
    </xdr:from>
    <xdr:to>
      <xdr:col>1</xdr:col>
      <xdr:colOff>558800</xdr:colOff>
      <xdr:row>22</xdr:row>
      <xdr:rowOff>19049</xdr:rowOff>
    </xdr:to>
    <xdr:pic>
      <xdr:nvPicPr>
        <xdr:cNvPr id="5" name="Picture 4">
          <a:extLst>
            <a:ext uri="{FF2B5EF4-FFF2-40B4-BE49-F238E27FC236}">
              <a16:creationId xmlns:a16="http://schemas.microsoft.com/office/drawing/2014/main" id="{0EB58F62-9DDA-9717-99F6-34C87B1BD93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9800" y="3670386"/>
          <a:ext cx="457200" cy="463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203200</xdr:colOff>
      <xdr:row>24</xdr:row>
      <xdr:rowOff>133350</xdr:rowOff>
    </xdr:from>
    <xdr:to>
      <xdr:col>0</xdr:col>
      <xdr:colOff>622300</xdr:colOff>
      <xdr:row>26</xdr:row>
      <xdr:rowOff>76200</xdr:rowOff>
    </xdr:to>
    <xdr:pic>
      <xdr:nvPicPr>
        <xdr:cNvPr id="6" name="Picture 5" descr="Premium Vector | Dominican Republic blank outline map">
          <a:extLst>
            <a:ext uri="{FF2B5EF4-FFF2-40B4-BE49-F238E27FC236}">
              <a16:creationId xmlns:a16="http://schemas.microsoft.com/office/drawing/2014/main" id="{E6727219-A33D-321F-7C7A-A3817E6B22AD}"/>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750" t="30083" r="6586" b="15294"/>
        <a:stretch>
          <a:fillRect/>
        </a:stretch>
      </xdr:blipFill>
      <xdr:spPr bwMode="auto">
        <a:xfrm>
          <a:off x="203200" y="4622800"/>
          <a:ext cx="419100" cy="31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133350</xdr:rowOff>
    </xdr:from>
    <xdr:to>
      <xdr:col>1</xdr:col>
      <xdr:colOff>577850</xdr:colOff>
      <xdr:row>31</xdr:row>
      <xdr:rowOff>38100</xdr:rowOff>
    </xdr:to>
    <xdr:pic>
      <xdr:nvPicPr>
        <xdr:cNvPr id="7" name="Picture 6">
          <a:extLst>
            <a:ext uri="{FF2B5EF4-FFF2-40B4-BE49-F238E27FC236}">
              <a16:creationId xmlns:a16="http://schemas.microsoft.com/office/drawing/2014/main" id="{13B696D1-E010-B993-AE8C-C01AC2AFE70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52500" y="5359400"/>
          <a:ext cx="46355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209550</xdr:colOff>
      <xdr:row>34</xdr:row>
      <xdr:rowOff>31750</xdr:rowOff>
    </xdr:from>
    <xdr:to>
      <xdr:col>0</xdr:col>
      <xdr:colOff>558800</xdr:colOff>
      <xdr:row>35</xdr:row>
      <xdr:rowOff>133350</xdr:rowOff>
    </xdr:to>
    <xdr:pic>
      <xdr:nvPicPr>
        <xdr:cNvPr id="8" name="Picture 10" descr="Premium Vector | Haiti blank outline map">
          <a:extLst>
            <a:ext uri="{FF2B5EF4-FFF2-40B4-BE49-F238E27FC236}">
              <a16:creationId xmlns:a16="http://schemas.microsoft.com/office/drawing/2014/main" id="{517D6EA4-84F5-C9E6-C8EF-191DAF135174}"/>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6747" t="29518" r="8192" b="12851"/>
        <a:stretch>
          <a:fillRect/>
        </a:stretch>
      </xdr:blipFill>
      <xdr:spPr bwMode="auto">
        <a:xfrm>
          <a:off x="209550" y="6369050"/>
          <a:ext cx="34925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69850</xdr:colOff>
      <xdr:row>37</xdr:row>
      <xdr:rowOff>95249</xdr:rowOff>
    </xdr:from>
    <xdr:to>
      <xdr:col>1</xdr:col>
      <xdr:colOff>590550</xdr:colOff>
      <xdr:row>40</xdr:row>
      <xdr:rowOff>7958</xdr:rowOff>
    </xdr:to>
    <xdr:pic>
      <xdr:nvPicPr>
        <xdr:cNvPr id="9" name="Picture 8">
          <a:extLst>
            <a:ext uri="{FF2B5EF4-FFF2-40B4-BE49-F238E27FC236}">
              <a16:creationId xmlns:a16="http://schemas.microsoft.com/office/drawing/2014/main" id="{EBE99CD9-1A9D-72FF-A1BE-E67B7308489D}"/>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908050" y="6984999"/>
          <a:ext cx="520700" cy="465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184150</xdr:colOff>
      <xdr:row>43</xdr:row>
      <xdr:rowOff>82550</xdr:rowOff>
    </xdr:from>
    <xdr:to>
      <xdr:col>0</xdr:col>
      <xdr:colOff>654050</xdr:colOff>
      <xdr:row>44</xdr:row>
      <xdr:rowOff>152400</xdr:rowOff>
    </xdr:to>
    <xdr:pic>
      <xdr:nvPicPr>
        <xdr:cNvPr id="10" name="Picture 11" descr="Printable Jamaica Map Blank – Free download and print for you.">
          <a:extLst>
            <a:ext uri="{FF2B5EF4-FFF2-40B4-BE49-F238E27FC236}">
              <a16:creationId xmlns:a16="http://schemas.microsoft.com/office/drawing/2014/main" id="{840C2A5B-1DD1-3183-09D2-003DF0B266A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938" t="30840" r="5463" b="30835"/>
        <a:stretch>
          <a:fillRect/>
        </a:stretch>
      </xdr:blipFill>
      <xdr:spPr bwMode="auto">
        <a:xfrm>
          <a:off x="184150" y="8083550"/>
          <a:ext cx="469900" cy="25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82549</xdr:colOff>
      <xdr:row>46</xdr:row>
      <xdr:rowOff>107950</xdr:rowOff>
    </xdr:from>
    <xdr:to>
      <xdr:col>1</xdr:col>
      <xdr:colOff>587232</xdr:colOff>
      <xdr:row>49</xdr:row>
      <xdr:rowOff>31750</xdr:rowOff>
    </xdr:to>
    <xdr:pic>
      <xdr:nvPicPr>
        <xdr:cNvPr id="11" name="Picture 10">
          <a:extLst>
            <a:ext uri="{FF2B5EF4-FFF2-40B4-BE49-F238E27FC236}">
              <a16:creationId xmlns:a16="http://schemas.microsoft.com/office/drawing/2014/main" id="{2711671F-279A-B7C9-12E4-73DDE6E4BA42}"/>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20749" y="8661400"/>
          <a:ext cx="504683"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177800</xdr:colOff>
      <xdr:row>52</xdr:row>
      <xdr:rowOff>44450</xdr:rowOff>
    </xdr:from>
    <xdr:to>
      <xdr:col>0</xdr:col>
      <xdr:colOff>508000</xdr:colOff>
      <xdr:row>54</xdr:row>
      <xdr:rowOff>69850</xdr:rowOff>
    </xdr:to>
    <xdr:pic>
      <xdr:nvPicPr>
        <xdr:cNvPr id="12" name="Picture 14" descr="Printable Blank Map of Antigua and Barbuda [PDF] - Printable World Maps">
          <a:extLst>
            <a:ext uri="{FF2B5EF4-FFF2-40B4-BE49-F238E27FC236}">
              <a16:creationId xmlns:a16="http://schemas.microsoft.com/office/drawing/2014/main" id="{C2C27934-0C6C-D8AF-8FF4-1E9B1588351D}"/>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4833" t="8401" r="16167" b="11955"/>
        <a:stretch>
          <a:fillRect/>
        </a:stretch>
      </xdr:blipFill>
      <xdr:spPr bwMode="auto">
        <a:xfrm>
          <a:off x="177800" y="9715500"/>
          <a:ext cx="3302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76200</xdr:colOff>
      <xdr:row>56</xdr:row>
      <xdr:rowOff>88899</xdr:rowOff>
    </xdr:from>
    <xdr:to>
      <xdr:col>1</xdr:col>
      <xdr:colOff>596900</xdr:colOff>
      <xdr:row>59</xdr:row>
      <xdr:rowOff>50016</xdr:rowOff>
    </xdr:to>
    <xdr:pic>
      <xdr:nvPicPr>
        <xdr:cNvPr id="13" name="Picture 12">
          <a:extLst>
            <a:ext uri="{FF2B5EF4-FFF2-40B4-BE49-F238E27FC236}">
              <a16:creationId xmlns:a16="http://schemas.microsoft.com/office/drawing/2014/main" id="{E606EC51-3AF5-B6A2-7163-BAC34954DCA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914400" y="10496549"/>
          <a:ext cx="520700" cy="513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260350</xdr:colOff>
      <xdr:row>62</xdr:row>
      <xdr:rowOff>0</xdr:rowOff>
    </xdr:from>
    <xdr:to>
      <xdr:col>0</xdr:col>
      <xdr:colOff>520700</xdr:colOff>
      <xdr:row>63</xdr:row>
      <xdr:rowOff>139700</xdr:rowOff>
    </xdr:to>
    <xdr:pic>
      <xdr:nvPicPr>
        <xdr:cNvPr id="14" name="Picture 15" descr="Barbados silhouette maps Royalty Free Vector Image">
          <a:extLst>
            <a:ext uri="{FF2B5EF4-FFF2-40B4-BE49-F238E27FC236}">
              <a16:creationId xmlns:a16="http://schemas.microsoft.com/office/drawing/2014/main" id="{28E7AA4B-BCD1-91F1-6A9F-DF77901AF43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51816" t="9862" r="5022" b="20969"/>
        <a:stretch>
          <a:fillRect/>
        </a:stretch>
      </xdr:blipFill>
      <xdr:spPr bwMode="auto">
        <a:xfrm>
          <a:off x="260350" y="11518900"/>
          <a:ext cx="260350" cy="323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65</xdr:row>
      <xdr:rowOff>82549</xdr:rowOff>
    </xdr:from>
    <xdr:to>
      <xdr:col>1</xdr:col>
      <xdr:colOff>600605</xdr:colOff>
      <xdr:row>68</xdr:row>
      <xdr:rowOff>50800</xdr:rowOff>
    </xdr:to>
    <xdr:pic>
      <xdr:nvPicPr>
        <xdr:cNvPr id="15" name="Picture 14">
          <a:extLst>
            <a:ext uri="{FF2B5EF4-FFF2-40B4-BE49-F238E27FC236}">
              <a16:creationId xmlns:a16="http://schemas.microsoft.com/office/drawing/2014/main" id="{2DF0A1BF-D4CC-8EC8-3DED-279A15F5AA04}"/>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939800" y="12153899"/>
          <a:ext cx="499005" cy="520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298450</xdr:colOff>
      <xdr:row>71</xdr:row>
      <xdr:rowOff>19050</xdr:rowOff>
    </xdr:from>
    <xdr:to>
      <xdr:col>0</xdr:col>
      <xdr:colOff>533400</xdr:colOff>
      <xdr:row>73</xdr:row>
      <xdr:rowOff>0</xdr:rowOff>
    </xdr:to>
    <xdr:pic>
      <xdr:nvPicPr>
        <xdr:cNvPr id="16" name="Picture 16" descr="Dominica blank outline map design 45797360 Vector Art at Vecteezy">
          <a:extLst>
            <a:ext uri="{FF2B5EF4-FFF2-40B4-BE49-F238E27FC236}">
              <a16:creationId xmlns:a16="http://schemas.microsoft.com/office/drawing/2014/main" id="{8B09C6AD-7A65-80A1-D515-46159FD00EB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l="20239" t="13921" r="17799" b="3098"/>
        <a:stretch>
          <a:fillRect/>
        </a:stretch>
      </xdr:blipFill>
      <xdr:spPr bwMode="auto">
        <a:xfrm>
          <a:off x="298450" y="13201650"/>
          <a:ext cx="234950" cy="34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31750</xdr:colOff>
      <xdr:row>74</xdr:row>
      <xdr:rowOff>44450</xdr:rowOff>
    </xdr:from>
    <xdr:to>
      <xdr:col>1</xdr:col>
      <xdr:colOff>552450</xdr:colOff>
      <xdr:row>76</xdr:row>
      <xdr:rowOff>155194</xdr:rowOff>
    </xdr:to>
    <xdr:pic>
      <xdr:nvPicPr>
        <xdr:cNvPr id="17" name="Picture 16">
          <a:extLst>
            <a:ext uri="{FF2B5EF4-FFF2-40B4-BE49-F238E27FC236}">
              <a16:creationId xmlns:a16="http://schemas.microsoft.com/office/drawing/2014/main" id="{BDA119A0-BBC6-E422-EBE2-E81DD8DB6249}"/>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69950" y="13779500"/>
          <a:ext cx="520700" cy="4790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79</xdr:row>
      <xdr:rowOff>107950</xdr:rowOff>
    </xdr:from>
    <xdr:to>
      <xdr:col>0</xdr:col>
      <xdr:colOff>571500</xdr:colOff>
      <xdr:row>81</xdr:row>
      <xdr:rowOff>95250</xdr:rowOff>
    </xdr:to>
    <xdr:pic>
      <xdr:nvPicPr>
        <xdr:cNvPr id="18" name="Picture 17" descr="Grenada blank outline map design 45797618 Vector Art at Vecteezy">
          <a:extLst>
            <a:ext uri="{FF2B5EF4-FFF2-40B4-BE49-F238E27FC236}">
              <a16:creationId xmlns:a16="http://schemas.microsoft.com/office/drawing/2014/main" id="{7FACA0A4-473A-B1AF-5815-BB0D505B3D39}"/>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l="15817" t="13368" r="13939" b="2255"/>
        <a:stretch>
          <a:fillRect/>
        </a:stretch>
      </xdr:blipFill>
      <xdr:spPr bwMode="auto">
        <a:xfrm>
          <a:off x="304800" y="14770100"/>
          <a:ext cx="26670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101599</xdr:colOff>
      <xdr:row>83</xdr:row>
      <xdr:rowOff>31750</xdr:rowOff>
    </xdr:from>
    <xdr:to>
      <xdr:col>1</xdr:col>
      <xdr:colOff>585520</xdr:colOff>
      <xdr:row>85</xdr:row>
      <xdr:rowOff>139700</xdr:rowOff>
    </xdr:to>
    <xdr:pic>
      <xdr:nvPicPr>
        <xdr:cNvPr id="19" name="Picture 18">
          <a:extLst>
            <a:ext uri="{FF2B5EF4-FFF2-40B4-BE49-F238E27FC236}">
              <a16:creationId xmlns:a16="http://schemas.microsoft.com/office/drawing/2014/main" id="{2A839686-3274-0DF6-DE92-6C6634119549}"/>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39799" y="15430500"/>
          <a:ext cx="483921"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139700</xdr:colOff>
      <xdr:row>87</xdr:row>
      <xdr:rowOff>57150</xdr:rowOff>
    </xdr:from>
    <xdr:to>
      <xdr:col>0</xdr:col>
      <xdr:colOff>476250</xdr:colOff>
      <xdr:row>89</xdr:row>
      <xdr:rowOff>25400</xdr:rowOff>
    </xdr:to>
    <xdr:pic>
      <xdr:nvPicPr>
        <xdr:cNvPr id="20" name="Picture 19" descr="4 style of Saint Kitts and Nevis map vector illustration have all ...">
          <a:extLst>
            <a:ext uri="{FF2B5EF4-FFF2-40B4-BE49-F238E27FC236}">
              <a16:creationId xmlns:a16="http://schemas.microsoft.com/office/drawing/2014/main" id="{1685C428-1837-F80B-9F0F-2480D985D191}"/>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l="67148" t="58081" r="6535" b="6773"/>
        <a:stretch>
          <a:fillRect/>
        </a:stretch>
      </xdr:blipFill>
      <xdr:spPr bwMode="auto">
        <a:xfrm>
          <a:off x="139700" y="16198850"/>
          <a:ext cx="336550" cy="33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91</xdr:row>
      <xdr:rowOff>38099</xdr:rowOff>
    </xdr:from>
    <xdr:to>
      <xdr:col>1</xdr:col>
      <xdr:colOff>615950</xdr:colOff>
      <xdr:row>93</xdr:row>
      <xdr:rowOff>145534</xdr:rowOff>
    </xdr:to>
    <xdr:pic>
      <xdr:nvPicPr>
        <xdr:cNvPr id="21" name="Picture 20">
          <a:extLst>
            <a:ext uri="{FF2B5EF4-FFF2-40B4-BE49-F238E27FC236}">
              <a16:creationId xmlns:a16="http://schemas.microsoft.com/office/drawing/2014/main" id="{AFA40A1A-8C61-8C15-52C0-E506AF4F26BD}"/>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965200" y="16916399"/>
          <a:ext cx="488950" cy="475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260350</xdr:colOff>
      <xdr:row>95</xdr:row>
      <xdr:rowOff>152400</xdr:rowOff>
    </xdr:from>
    <xdr:to>
      <xdr:col>0</xdr:col>
      <xdr:colOff>539750</xdr:colOff>
      <xdr:row>97</xdr:row>
      <xdr:rowOff>177800</xdr:rowOff>
    </xdr:to>
    <xdr:pic>
      <xdr:nvPicPr>
        <xdr:cNvPr id="22" name="Picture 20" descr="Geography Of Saint Lucia Photos and Premium High Res Pictures - Getty ...">
          <a:extLst>
            <a:ext uri="{FF2B5EF4-FFF2-40B4-BE49-F238E27FC236}">
              <a16:creationId xmlns:a16="http://schemas.microsoft.com/office/drawing/2014/main" id="{DA95E817-71A7-B32C-3C56-799F0AA42C5A}"/>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l="9694" t="4031" r="60022" b="53595"/>
        <a:stretch>
          <a:fillRect/>
        </a:stretch>
      </xdr:blipFill>
      <xdr:spPr bwMode="auto">
        <a:xfrm>
          <a:off x="260350" y="17773650"/>
          <a:ext cx="27940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57150</xdr:colOff>
      <xdr:row>99</xdr:row>
      <xdr:rowOff>95249</xdr:rowOff>
    </xdr:from>
    <xdr:to>
      <xdr:col>1</xdr:col>
      <xdr:colOff>615950</xdr:colOff>
      <xdr:row>102</xdr:row>
      <xdr:rowOff>72188</xdr:rowOff>
    </xdr:to>
    <xdr:pic>
      <xdr:nvPicPr>
        <xdr:cNvPr id="23" name="Picture 22">
          <a:extLst>
            <a:ext uri="{FF2B5EF4-FFF2-40B4-BE49-F238E27FC236}">
              <a16:creationId xmlns:a16="http://schemas.microsoft.com/office/drawing/2014/main" id="{2C07F76C-F3BE-03AF-3CED-F99FD39E285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895350" y="18453099"/>
          <a:ext cx="558800" cy="529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104</xdr:row>
      <xdr:rowOff>19050</xdr:rowOff>
    </xdr:from>
    <xdr:to>
      <xdr:col>0</xdr:col>
      <xdr:colOff>514350</xdr:colOff>
      <xdr:row>106</xdr:row>
      <xdr:rowOff>63500</xdr:rowOff>
    </xdr:to>
    <xdr:pic>
      <xdr:nvPicPr>
        <xdr:cNvPr id="24" name="Picture 21" descr="Saint Vincent and the Grenadines blank outline map design Stock Vector ...">
          <a:extLst>
            <a:ext uri="{FF2B5EF4-FFF2-40B4-BE49-F238E27FC236}">
              <a16:creationId xmlns:a16="http://schemas.microsoft.com/office/drawing/2014/main" id="{8A6F21B9-E7E9-7D5E-BA5C-3A8ADB0FEF4B}"/>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l="26308" t="16104" r="23743" b="13263"/>
        <a:stretch>
          <a:fillRect/>
        </a:stretch>
      </xdr:blipFill>
      <xdr:spPr bwMode="auto">
        <a:xfrm>
          <a:off x="266700" y="19304000"/>
          <a:ext cx="247650" cy="41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25400</xdr:colOff>
      <xdr:row>108</xdr:row>
      <xdr:rowOff>114299</xdr:rowOff>
    </xdr:from>
    <xdr:to>
      <xdr:col>1</xdr:col>
      <xdr:colOff>568855</xdr:colOff>
      <xdr:row>111</xdr:row>
      <xdr:rowOff>57150</xdr:rowOff>
    </xdr:to>
    <xdr:pic>
      <xdr:nvPicPr>
        <xdr:cNvPr id="25" name="Picture 24">
          <a:extLst>
            <a:ext uri="{FF2B5EF4-FFF2-40B4-BE49-F238E27FC236}">
              <a16:creationId xmlns:a16="http://schemas.microsoft.com/office/drawing/2014/main" id="{9B0CAB56-5FA8-4B47-3D5F-8D9915CDAE6F}"/>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863600" y="20135849"/>
          <a:ext cx="543455" cy="495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222250</xdr:colOff>
      <xdr:row>113</xdr:row>
      <xdr:rowOff>25400</xdr:rowOff>
    </xdr:from>
    <xdr:to>
      <xdr:col>0</xdr:col>
      <xdr:colOff>603250</xdr:colOff>
      <xdr:row>115</xdr:row>
      <xdr:rowOff>12700</xdr:rowOff>
    </xdr:to>
    <xdr:pic>
      <xdr:nvPicPr>
        <xdr:cNvPr id="26" name="Picture 22" descr="Premium Vector | Trinidad and Tobago blank outline map">
          <a:extLst>
            <a:ext uri="{FF2B5EF4-FFF2-40B4-BE49-F238E27FC236}">
              <a16:creationId xmlns:a16="http://schemas.microsoft.com/office/drawing/2014/main" id="{1022F86F-D3F0-87E4-32C1-CA85AE415625}"/>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l="4942" t="24384" r="7079" b="7738"/>
        <a:stretch>
          <a:fillRect/>
        </a:stretch>
      </xdr:blipFill>
      <xdr:spPr bwMode="auto">
        <a:xfrm>
          <a:off x="222250" y="20974050"/>
          <a:ext cx="38100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82550</xdr:colOff>
      <xdr:row>117</xdr:row>
      <xdr:rowOff>25399</xdr:rowOff>
    </xdr:from>
    <xdr:to>
      <xdr:col>1</xdr:col>
      <xdr:colOff>609600</xdr:colOff>
      <xdr:row>119</xdr:row>
      <xdr:rowOff>169904</xdr:rowOff>
    </xdr:to>
    <xdr:pic>
      <xdr:nvPicPr>
        <xdr:cNvPr id="27" name="Picture 26">
          <a:extLst>
            <a:ext uri="{FF2B5EF4-FFF2-40B4-BE49-F238E27FC236}">
              <a16:creationId xmlns:a16="http://schemas.microsoft.com/office/drawing/2014/main" id="{B292DD86-5DAE-8E2C-D7AE-06F053F98C42}"/>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920750" y="21710649"/>
          <a:ext cx="527050" cy="512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355600</xdr:colOff>
      <xdr:row>123</xdr:row>
      <xdr:rowOff>0</xdr:rowOff>
    </xdr:from>
    <xdr:to>
      <xdr:col>0</xdr:col>
      <xdr:colOff>603250</xdr:colOff>
      <xdr:row>124</xdr:row>
      <xdr:rowOff>171450</xdr:rowOff>
    </xdr:to>
    <xdr:pic>
      <xdr:nvPicPr>
        <xdr:cNvPr id="28" name="Picture 24" descr="Belize map with administrative divisions. 30820977 Vector Art at Vecteezy">
          <a:extLst>
            <a:ext uri="{FF2B5EF4-FFF2-40B4-BE49-F238E27FC236}">
              <a16:creationId xmlns:a16="http://schemas.microsoft.com/office/drawing/2014/main" id="{FA7225FC-46DE-0546-717E-563328ABB05A}"/>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17471" t="2989" r="18851" b="4826"/>
        <a:stretch>
          <a:fillRect/>
        </a:stretch>
      </xdr:blipFill>
      <xdr:spPr bwMode="auto">
        <a:xfrm>
          <a:off x="355600" y="22802850"/>
          <a:ext cx="24765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95250</xdr:colOff>
      <xdr:row>126</xdr:row>
      <xdr:rowOff>82550</xdr:rowOff>
    </xdr:from>
    <xdr:to>
      <xdr:col>1</xdr:col>
      <xdr:colOff>641350</xdr:colOff>
      <xdr:row>129</xdr:row>
      <xdr:rowOff>37742</xdr:rowOff>
    </xdr:to>
    <xdr:pic>
      <xdr:nvPicPr>
        <xdr:cNvPr id="29" name="Picture 28">
          <a:extLst>
            <a:ext uri="{FF2B5EF4-FFF2-40B4-BE49-F238E27FC236}">
              <a16:creationId xmlns:a16="http://schemas.microsoft.com/office/drawing/2014/main" id="{70064807-FFA8-6EDD-AEC2-E7F953006464}"/>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933450" y="23437850"/>
          <a:ext cx="546100" cy="507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241300</xdr:colOff>
      <xdr:row>131</xdr:row>
      <xdr:rowOff>152400</xdr:rowOff>
    </xdr:from>
    <xdr:to>
      <xdr:col>0</xdr:col>
      <xdr:colOff>533400</xdr:colOff>
      <xdr:row>133</xdr:row>
      <xdr:rowOff>171450</xdr:rowOff>
    </xdr:to>
    <xdr:pic>
      <xdr:nvPicPr>
        <xdr:cNvPr id="30" name="Picture 25" descr="Guyana blank outline map design 45797348 Vector Art at Vecteezy">
          <a:extLst>
            <a:ext uri="{FF2B5EF4-FFF2-40B4-BE49-F238E27FC236}">
              <a16:creationId xmlns:a16="http://schemas.microsoft.com/office/drawing/2014/main" id="{761FD17C-EE15-B563-9E99-CE963AA4D841}"/>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15363" t="16380" r="19107" b="5379"/>
        <a:stretch>
          <a:fillRect/>
        </a:stretch>
      </xdr:blipFill>
      <xdr:spPr bwMode="auto">
        <a:xfrm>
          <a:off x="241300" y="24434800"/>
          <a:ext cx="292100" cy="387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82550</xdr:colOff>
      <xdr:row>135</xdr:row>
      <xdr:rowOff>139700</xdr:rowOff>
    </xdr:from>
    <xdr:to>
      <xdr:col>1</xdr:col>
      <xdr:colOff>596900</xdr:colOff>
      <xdr:row>138</xdr:row>
      <xdr:rowOff>57150</xdr:rowOff>
    </xdr:to>
    <xdr:pic>
      <xdr:nvPicPr>
        <xdr:cNvPr id="31" name="Picture 30">
          <a:extLst>
            <a:ext uri="{FF2B5EF4-FFF2-40B4-BE49-F238E27FC236}">
              <a16:creationId xmlns:a16="http://schemas.microsoft.com/office/drawing/2014/main" id="{87CA12E7-DF5C-9568-E11F-EF1EDE14273F}"/>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920750" y="25158700"/>
          <a:ext cx="51435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203200</xdr:colOff>
      <xdr:row>140</xdr:row>
      <xdr:rowOff>158750</xdr:rowOff>
    </xdr:from>
    <xdr:to>
      <xdr:col>0</xdr:col>
      <xdr:colOff>571500</xdr:colOff>
      <xdr:row>142</xdr:row>
      <xdr:rowOff>165100</xdr:rowOff>
    </xdr:to>
    <xdr:pic>
      <xdr:nvPicPr>
        <xdr:cNvPr id="32" name="Picture 26" descr="Suriname blank outline map design 45903821 Vector Art at Vecteezy">
          <a:extLst>
            <a:ext uri="{FF2B5EF4-FFF2-40B4-BE49-F238E27FC236}">
              <a16:creationId xmlns:a16="http://schemas.microsoft.com/office/drawing/2014/main" id="{5CCF7BE5-B6D7-54D7-128C-7064422115F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l="6668" t="12973" r="5527" b="6187"/>
        <a:stretch>
          <a:fillRect/>
        </a:stretch>
      </xdr:blipFill>
      <xdr:spPr bwMode="auto">
        <a:xfrm>
          <a:off x="203200" y="26104850"/>
          <a:ext cx="368300" cy="374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82550</xdr:colOff>
      <xdr:row>144</xdr:row>
      <xdr:rowOff>69850</xdr:rowOff>
    </xdr:from>
    <xdr:to>
      <xdr:col>1</xdr:col>
      <xdr:colOff>596900</xdr:colOff>
      <xdr:row>147</xdr:row>
      <xdr:rowOff>38994</xdr:rowOff>
    </xdr:to>
    <xdr:pic>
      <xdr:nvPicPr>
        <xdr:cNvPr id="33" name="Picture 32">
          <a:extLst>
            <a:ext uri="{FF2B5EF4-FFF2-40B4-BE49-F238E27FC236}">
              <a16:creationId xmlns:a16="http://schemas.microsoft.com/office/drawing/2014/main" id="{8C22292A-B868-3DBF-0BC7-AC93C5E1FE5F}"/>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920750" y="26752550"/>
          <a:ext cx="514350" cy="521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203200</xdr:colOff>
      <xdr:row>151</xdr:row>
      <xdr:rowOff>82550</xdr:rowOff>
    </xdr:from>
    <xdr:to>
      <xdr:col>0</xdr:col>
      <xdr:colOff>609600</xdr:colOff>
      <xdr:row>153</xdr:row>
      <xdr:rowOff>82550</xdr:rowOff>
    </xdr:to>
    <xdr:pic>
      <xdr:nvPicPr>
        <xdr:cNvPr id="34" name="Picture 27" descr="Printable Blank Map Of Cabo Verde Outline, Transparent Map, 54% OFF">
          <a:extLst>
            <a:ext uri="{FF2B5EF4-FFF2-40B4-BE49-F238E27FC236}">
              <a16:creationId xmlns:a16="http://schemas.microsoft.com/office/drawing/2014/main" id="{44990BB4-98DF-7904-4EF2-BE31C5141A02}"/>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l="1389" t="2036" r="52563" b="41306"/>
        <a:stretch>
          <a:fillRect/>
        </a:stretch>
      </xdr:blipFill>
      <xdr:spPr bwMode="auto">
        <a:xfrm>
          <a:off x="203200" y="28092400"/>
          <a:ext cx="4064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155</xdr:row>
      <xdr:rowOff>38100</xdr:rowOff>
    </xdr:from>
    <xdr:to>
      <xdr:col>1</xdr:col>
      <xdr:colOff>596900</xdr:colOff>
      <xdr:row>157</xdr:row>
      <xdr:rowOff>127000</xdr:rowOff>
    </xdr:to>
    <xdr:pic>
      <xdr:nvPicPr>
        <xdr:cNvPr id="35" name="Picture 34">
          <a:extLst>
            <a:ext uri="{FF2B5EF4-FFF2-40B4-BE49-F238E27FC236}">
              <a16:creationId xmlns:a16="http://schemas.microsoft.com/office/drawing/2014/main" id="{417646BD-6AF3-6161-6AAC-4BD68792C382}"/>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952500" y="28784550"/>
          <a:ext cx="482600"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158750</xdr:colOff>
      <xdr:row>160</xdr:row>
      <xdr:rowOff>63500</xdr:rowOff>
    </xdr:from>
    <xdr:to>
      <xdr:col>0</xdr:col>
      <xdr:colOff>628650</xdr:colOff>
      <xdr:row>161</xdr:row>
      <xdr:rowOff>165100</xdr:rowOff>
    </xdr:to>
    <xdr:pic>
      <xdr:nvPicPr>
        <xdr:cNvPr id="36" name="Picture 28" descr="Premium Vector | Guinea Bissau blank outline map">
          <a:extLst>
            <a:ext uri="{FF2B5EF4-FFF2-40B4-BE49-F238E27FC236}">
              <a16:creationId xmlns:a16="http://schemas.microsoft.com/office/drawing/2014/main" id="{1207F656-B6D3-B6EA-7D88-A1C1E44FE0D8}"/>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l="6767" t="36742" r="7536" b="19595"/>
        <a:stretch>
          <a:fillRect/>
        </a:stretch>
      </xdr:blipFill>
      <xdr:spPr bwMode="auto">
        <a:xfrm>
          <a:off x="158750" y="29737050"/>
          <a:ext cx="46990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163</xdr:row>
      <xdr:rowOff>114300</xdr:rowOff>
    </xdr:from>
    <xdr:to>
      <xdr:col>1</xdr:col>
      <xdr:colOff>635000</xdr:colOff>
      <xdr:row>166</xdr:row>
      <xdr:rowOff>31750</xdr:rowOff>
    </xdr:to>
    <xdr:pic>
      <xdr:nvPicPr>
        <xdr:cNvPr id="37" name="Picture 36">
          <a:extLst>
            <a:ext uri="{FF2B5EF4-FFF2-40B4-BE49-F238E27FC236}">
              <a16:creationId xmlns:a16="http://schemas.microsoft.com/office/drawing/2014/main" id="{D5C5A535-78C8-6832-E67F-78F86A3DA3F5}"/>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965200" y="30340300"/>
          <a:ext cx="50800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317500</xdr:colOff>
      <xdr:row>167</xdr:row>
      <xdr:rowOff>38100</xdr:rowOff>
    </xdr:from>
    <xdr:to>
      <xdr:col>0</xdr:col>
      <xdr:colOff>596900</xdr:colOff>
      <xdr:row>169</xdr:row>
      <xdr:rowOff>82550</xdr:rowOff>
    </xdr:to>
    <xdr:pic>
      <xdr:nvPicPr>
        <xdr:cNvPr id="38" name="Picture 29" descr="Region Map Of Sao Tome And Principe Stock Illustration - Download Image ...">
          <a:extLst>
            <a:ext uri="{FF2B5EF4-FFF2-40B4-BE49-F238E27FC236}">
              <a16:creationId xmlns:a16="http://schemas.microsoft.com/office/drawing/2014/main" id="{7B0BD47F-E928-6E06-872B-283573DB77CA}"/>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l="10255" t="23055" r="60362" b="11945"/>
        <a:stretch>
          <a:fillRect/>
        </a:stretch>
      </xdr:blipFill>
      <xdr:spPr bwMode="auto">
        <a:xfrm>
          <a:off x="317500" y="31007050"/>
          <a:ext cx="279400" cy="412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171</xdr:row>
      <xdr:rowOff>19050</xdr:rowOff>
    </xdr:from>
    <xdr:to>
      <xdr:col>1</xdr:col>
      <xdr:colOff>609600</xdr:colOff>
      <xdr:row>171</xdr:row>
      <xdr:rowOff>488950</xdr:rowOff>
    </xdr:to>
    <xdr:pic>
      <xdr:nvPicPr>
        <xdr:cNvPr id="39" name="Picture 38">
          <a:extLst>
            <a:ext uri="{FF2B5EF4-FFF2-40B4-BE49-F238E27FC236}">
              <a16:creationId xmlns:a16="http://schemas.microsoft.com/office/drawing/2014/main" id="{D258C8D5-FDCD-3E27-07F3-F4FFFE9CD024}"/>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965200" y="31724600"/>
          <a:ext cx="482600" cy="469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173</xdr:row>
      <xdr:rowOff>177800</xdr:rowOff>
    </xdr:from>
    <xdr:to>
      <xdr:col>0</xdr:col>
      <xdr:colOff>628650</xdr:colOff>
      <xdr:row>175</xdr:row>
      <xdr:rowOff>177800</xdr:rowOff>
    </xdr:to>
    <xdr:pic>
      <xdr:nvPicPr>
        <xdr:cNvPr id="40" name="Picture 30" descr="Comoros blank outline map design 45797061 Vector Art at Vecteezy">
          <a:extLst>
            <a:ext uri="{FF2B5EF4-FFF2-40B4-BE49-F238E27FC236}">
              <a16:creationId xmlns:a16="http://schemas.microsoft.com/office/drawing/2014/main" id="{45488FE3-017A-716F-4610-110771D36B2D}"/>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l="5748" t="22153" r="5389" b="11176"/>
        <a:stretch>
          <a:fillRect/>
        </a:stretch>
      </xdr:blipFill>
      <xdr:spPr bwMode="auto">
        <a:xfrm>
          <a:off x="190500" y="32588200"/>
          <a:ext cx="43815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82550</xdr:colOff>
      <xdr:row>177</xdr:row>
      <xdr:rowOff>44450</xdr:rowOff>
    </xdr:from>
    <xdr:to>
      <xdr:col>1</xdr:col>
      <xdr:colOff>577850</xdr:colOff>
      <xdr:row>179</xdr:row>
      <xdr:rowOff>127000</xdr:rowOff>
    </xdr:to>
    <xdr:pic>
      <xdr:nvPicPr>
        <xdr:cNvPr id="41" name="Picture 40">
          <a:extLst>
            <a:ext uri="{FF2B5EF4-FFF2-40B4-BE49-F238E27FC236}">
              <a16:creationId xmlns:a16="http://schemas.microsoft.com/office/drawing/2014/main" id="{DC20171B-C1A5-364E-F50B-97F128BD141C}"/>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920750" y="33191450"/>
          <a:ext cx="495300" cy="45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368300</xdr:colOff>
      <xdr:row>180</xdr:row>
      <xdr:rowOff>177800</xdr:rowOff>
    </xdr:from>
    <xdr:to>
      <xdr:col>0</xdr:col>
      <xdr:colOff>469900</xdr:colOff>
      <xdr:row>183</xdr:row>
      <xdr:rowOff>31750</xdr:rowOff>
    </xdr:to>
    <xdr:pic>
      <xdr:nvPicPr>
        <xdr:cNvPr id="42" name="Picture 31" descr="3 versions of Maldives map city vector by thin black outline simplicity ...">
          <a:extLst>
            <a:ext uri="{FF2B5EF4-FFF2-40B4-BE49-F238E27FC236}">
              <a16:creationId xmlns:a16="http://schemas.microsoft.com/office/drawing/2014/main" id="{AC43B760-2EF8-DF72-9E88-548273025BA4}"/>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l="71796" t="23878" r="17842" b="13622"/>
        <a:stretch>
          <a:fillRect/>
        </a:stretch>
      </xdr:blipFill>
      <xdr:spPr bwMode="auto">
        <a:xfrm>
          <a:off x="368300" y="33883600"/>
          <a:ext cx="101600" cy="40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184</xdr:row>
      <xdr:rowOff>63500</xdr:rowOff>
    </xdr:from>
    <xdr:to>
      <xdr:col>1</xdr:col>
      <xdr:colOff>584200</xdr:colOff>
      <xdr:row>185</xdr:row>
      <xdr:rowOff>215900</xdr:rowOff>
    </xdr:to>
    <xdr:pic>
      <xdr:nvPicPr>
        <xdr:cNvPr id="43" name="Picture 42">
          <a:extLst>
            <a:ext uri="{FF2B5EF4-FFF2-40B4-BE49-F238E27FC236}">
              <a16:creationId xmlns:a16="http://schemas.microsoft.com/office/drawing/2014/main" id="{867660EB-ACA4-25A9-5D62-7470ABB4A3CD}"/>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939800" y="34505900"/>
          <a:ext cx="48260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279400</xdr:colOff>
      <xdr:row>186</xdr:row>
      <xdr:rowOff>165100</xdr:rowOff>
    </xdr:from>
    <xdr:to>
      <xdr:col>0</xdr:col>
      <xdr:colOff>552450</xdr:colOff>
      <xdr:row>189</xdr:row>
      <xdr:rowOff>6350</xdr:rowOff>
    </xdr:to>
    <xdr:pic>
      <xdr:nvPicPr>
        <xdr:cNvPr id="44" name="Picture 32" descr="211 Mauritius Island Map Stock Photos, High-Res Pictures, and Images ...">
          <a:extLst>
            <a:ext uri="{FF2B5EF4-FFF2-40B4-BE49-F238E27FC236}">
              <a16:creationId xmlns:a16="http://schemas.microsoft.com/office/drawing/2014/main" id="{724538F4-6564-E214-4DAA-59F92BE9D4A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l="10349" t="4031" r="60567" b="54248"/>
        <a:stretch>
          <a:fillRect/>
        </a:stretch>
      </xdr:blipFill>
      <xdr:spPr bwMode="auto">
        <a:xfrm>
          <a:off x="279400" y="35140900"/>
          <a:ext cx="273050" cy="39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82550</xdr:colOff>
      <xdr:row>190</xdr:row>
      <xdr:rowOff>50800</xdr:rowOff>
    </xdr:from>
    <xdr:to>
      <xdr:col>1</xdr:col>
      <xdr:colOff>584200</xdr:colOff>
      <xdr:row>192</xdr:row>
      <xdr:rowOff>107950</xdr:rowOff>
    </xdr:to>
    <xdr:pic>
      <xdr:nvPicPr>
        <xdr:cNvPr id="45" name="Picture 44">
          <a:extLst>
            <a:ext uri="{FF2B5EF4-FFF2-40B4-BE49-F238E27FC236}">
              <a16:creationId xmlns:a16="http://schemas.microsoft.com/office/drawing/2014/main" id="{E47AF1E0-97B6-5246-BEEE-AAA78BBAA3ED}"/>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920750" y="35763200"/>
          <a:ext cx="501650" cy="42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209550</xdr:colOff>
      <xdr:row>193</xdr:row>
      <xdr:rowOff>107950</xdr:rowOff>
    </xdr:from>
    <xdr:to>
      <xdr:col>0</xdr:col>
      <xdr:colOff>666750</xdr:colOff>
      <xdr:row>195</xdr:row>
      <xdr:rowOff>107950</xdr:rowOff>
    </xdr:to>
    <xdr:pic>
      <xdr:nvPicPr>
        <xdr:cNvPr id="46" name="Picture 33" descr="Seychelles Maps For Design Blank White And Black Backgrounds Stock ...">
          <a:extLst>
            <a:ext uri="{FF2B5EF4-FFF2-40B4-BE49-F238E27FC236}">
              <a16:creationId xmlns:a16="http://schemas.microsoft.com/office/drawing/2014/main" id="{6E3C5AB1-C740-0AEE-D9FE-94A09A8438BE}"/>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l="4138" t="8388" r="54576" b="58061"/>
        <a:stretch>
          <a:fillRect/>
        </a:stretch>
      </xdr:blipFill>
      <xdr:spPr bwMode="auto">
        <a:xfrm>
          <a:off x="209550" y="36379150"/>
          <a:ext cx="4572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197</xdr:row>
      <xdr:rowOff>25400</xdr:rowOff>
    </xdr:from>
    <xdr:to>
      <xdr:col>1</xdr:col>
      <xdr:colOff>577850</xdr:colOff>
      <xdr:row>198</xdr:row>
      <xdr:rowOff>6350</xdr:rowOff>
    </xdr:to>
    <xdr:pic>
      <xdr:nvPicPr>
        <xdr:cNvPr id="47" name="Picture 46">
          <a:extLst>
            <a:ext uri="{FF2B5EF4-FFF2-40B4-BE49-F238E27FC236}">
              <a16:creationId xmlns:a16="http://schemas.microsoft.com/office/drawing/2014/main" id="{7A8BBA84-C56B-0D35-4AED-980223C937ED}"/>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952500" y="37033200"/>
          <a:ext cx="46355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201</xdr:row>
      <xdr:rowOff>127000</xdr:rowOff>
    </xdr:from>
    <xdr:to>
      <xdr:col>0</xdr:col>
      <xdr:colOff>717550</xdr:colOff>
      <xdr:row>203</xdr:row>
      <xdr:rowOff>101600</xdr:rowOff>
    </xdr:to>
    <xdr:pic>
      <xdr:nvPicPr>
        <xdr:cNvPr id="48" name="Picture 34" descr="Singapore blank outline map design 45903962 Vector Art at Vecteezy">
          <a:extLst>
            <a:ext uri="{FF2B5EF4-FFF2-40B4-BE49-F238E27FC236}">
              <a16:creationId xmlns:a16="http://schemas.microsoft.com/office/drawing/2014/main" id="{860AB8AA-B263-8B2E-6097-BADCE76191F5}"/>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l="6042" t="29848" r="6325" b="18987"/>
        <a:stretch>
          <a:fillRect/>
        </a:stretch>
      </xdr:blipFill>
      <xdr:spPr bwMode="auto">
        <a:xfrm>
          <a:off x="190500" y="37966650"/>
          <a:ext cx="527050" cy="342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92407</xdr:colOff>
      <xdr:row>205</xdr:row>
      <xdr:rowOff>25400</xdr:rowOff>
    </xdr:from>
    <xdr:to>
      <xdr:col>1</xdr:col>
      <xdr:colOff>603250</xdr:colOff>
      <xdr:row>207</xdr:row>
      <xdr:rowOff>146050</xdr:rowOff>
    </xdr:to>
    <xdr:pic>
      <xdr:nvPicPr>
        <xdr:cNvPr id="49" name="Picture 48">
          <a:extLst>
            <a:ext uri="{FF2B5EF4-FFF2-40B4-BE49-F238E27FC236}">
              <a16:creationId xmlns:a16="http://schemas.microsoft.com/office/drawing/2014/main" id="{4FE890D3-9375-1C41-B7F2-51295B21999B}"/>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930607" y="38601650"/>
          <a:ext cx="510843" cy="48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152400</xdr:colOff>
      <xdr:row>211</xdr:row>
      <xdr:rowOff>114300</xdr:rowOff>
    </xdr:from>
    <xdr:to>
      <xdr:col>0</xdr:col>
      <xdr:colOff>749300</xdr:colOff>
      <xdr:row>213</xdr:row>
      <xdr:rowOff>177800</xdr:rowOff>
    </xdr:to>
    <xdr:pic>
      <xdr:nvPicPr>
        <xdr:cNvPr id="50" name="Picture 35" descr="Map fiji isolated black Royalty Free Vector Image">
          <a:extLst>
            <a:ext uri="{FF2B5EF4-FFF2-40B4-BE49-F238E27FC236}">
              <a16:creationId xmlns:a16="http://schemas.microsoft.com/office/drawing/2014/main" id="{8C33A966-A9AA-3B99-6B0B-78EC493F23BD}"/>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l="2486" t="1994" r="30252" b="52908"/>
        <a:stretch>
          <a:fillRect/>
        </a:stretch>
      </xdr:blipFill>
      <xdr:spPr bwMode="auto">
        <a:xfrm>
          <a:off x="152400" y="39833550"/>
          <a:ext cx="596900" cy="43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177800</xdr:colOff>
      <xdr:row>220</xdr:row>
      <xdr:rowOff>127000</xdr:rowOff>
    </xdr:from>
    <xdr:to>
      <xdr:col>0</xdr:col>
      <xdr:colOff>673100</xdr:colOff>
      <xdr:row>222</xdr:row>
      <xdr:rowOff>114300</xdr:rowOff>
    </xdr:to>
    <xdr:pic>
      <xdr:nvPicPr>
        <xdr:cNvPr id="52" name="Picture 36" descr="Papua New Guinea Blank Map Photos, Images &amp; Pictures | Shutterstock">
          <a:extLst>
            <a:ext uri="{FF2B5EF4-FFF2-40B4-BE49-F238E27FC236}">
              <a16:creationId xmlns:a16="http://schemas.microsoft.com/office/drawing/2014/main" id="{F177D2A4-91D3-2A89-3C4E-73397E06F676}"/>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l="50641" t="15714" r="513" b="18571"/>
        <a:stretch>
          <a:fillRect/>
        </a:stretch>
      </xdr:blipFill>
      <xdr:spPr bwMode="auto">
        <a:xfrm>
          <a:off x="177800" y="41509950"/>
          <a:ext cx="49530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146050</xdr:colOff>
      <xdr:row>229</xdr:row>
      <xdr:rowOff>107950</xdr:rowOff>
    </xdr:from>
    <xdr:to>
      <xdr:col>0</xdr:col>
      <xdr:colOff>628650</xdr:colOff>
      <xdr:row>231</xdr:row>
      <xdr:rowOff>107950</xdr:rowOff>
    </xdr:to>
    <xdr:pic>
      <xdr:nvPicPr>
        <xdr:cNvPr id="54" name="Picture 37" descr="country map solomon island 37798058 PNG">
          <a:extLst>
            <a:ext uri="{FF2B5EF4-FFF2-40B4-BE49-F238E27FC236}">
              <a16:creationId xmlns:a16="http://schemas.microsoft.com/office/drawing/2014/main" id="{B3E1CD5C-B82A-9DD6-7094-500EA0952F7B}"/>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146050" y="43154600"/>
          <a:ext cx="482600" cy="36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127000</xdr:colOff>
      <xdr:row>239</xdr:row>
      <xdr:rowOff>12700</xdr:rowOff>
    </xdr:from>
    <xdr:to>
      <xdr:col>0</xdr:col>
      <xdr:colOff>741218</xdr:colOff>
      <xdr:row>240</xdr:row>
      <xdr:rowOff>31750</xdr:rowOff>
    </xdr:to>
    <xdr:pic>
      <xdr:nvPicPr>
        <xdr:cNvPr id="56" name="Picture 38" descr="East Timor Map Images - Free Download on Freepik">
          <a:extLst>
            <a:ext uri="{FF2B5EF4-FFF2-40B4-BE49-F238E27FC236}">
              <a16:creationId xmlns:a16="http://schemas.microsoft.com/office/drawing/2014/main" id="{089D7365-0995-3911-CF7E-B11566505EDF}"/>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l="7562" t="41965" r="8214" b="25854"/>
        <a:stretch>
          <a:fillRect/>
        </a:stretch>
      </xdr:blipFill>
      <xdr:spPr bwMode="auto">
        <a:xfrm>
          <a:off x="127000" y="44907200"/>
          <a:ext cx="614218" cy="20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190500</xdr:colOff>
      <xdr:row>246</xdr:row>
      <xdr:rowOff>69849</xdr:rowOff>
    </xdr:from>
    <xdr:to>
      <xdr:col>0</xdr:col>
      <xdr:colOff>469900</xdr:colOff>
      <xdr:row>248</xdr:row>
      <xdr:rowOff>156572</xdr:rowOff>
    </xdr:to>
    <xdr:pic>
      <xdr:nvPicPr>
        <xdr:cNvPr id="58" name="Picture 40" descr="Vanuatu Blank Map Isolated on White Background. High-Detailed Black ...">
          <a:extLst>
            <a:ext uri="{FF2B5EF4-FFF2-40B4-BE49-F238E27FC236}">
              <a16:creationId xmlns:a16="http://schemas.microsoft.com/office/drawing/2014/main" id="{A605A3C4-C9DE-284F-6D8B-377990E8D397}"/>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l="29707" t="21262" r="28442" b="15198"/>
        <a:stretch>
          <a:fillRect/>
        </a:stretch>
      </xdr:blipFill>
      <xdr:spPr bwMode="auto">
        <a:xfrm>
          <a:off x="190500" y="46259749"/>
          <a:ext cx="279400" cy="4550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165100</xdr:colOff>
      <xdr:row>254</xdr:row>
      <xdr:rowOff>165101</xdr:rowOff>
    </xdr:from>
    <xdr:to>
      <xdr:col>0</xdr:col>
      <xdr:colOff>677985</xdr:colOff>
      <xdr:row>255</xdr:row>
      <xdr:rowOff>114301</xdr:rowOff>
    </xdr:to>
    <xdr:pic>
      <xdr:nvPicPr>
        <xdr:cNvPr id="60" name="Picture 41" descr="Highly detailed Federated States of Micronesia map with borders ...">
          <a:extLst>
            <a:ext uri="{FF2B5EF4-FFF2-40B4-BE49-F238E27FC236}">
              <a16:creationId xmlns:a16="http://schemas.microsoft.com/office/drawing/2014/main" id="{407B1699-EBF7-153D-8D5F-4C9C264AA41C}"/>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l="6572" t="65543" r="5684" b="4440"/>
        <a:stretch>
          <a:fillRect/>
        </a:stretch>
      </xdr:blipFill>
      <xdr:spPr bwMode="auto">
        <a:xfrm>
          <a:off x="165100" y="47840901"/>
          <a:ext cx="512885"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273050</xdr:colOff>
      <xdr:row>266</xdr:row>
      <xdr:rowOff>120650</xdr:rowOff>
    </xdr:from>
    <xdr:to>
      <xdr:col>0</xdr:col>
      <xdr:colOff>602228</xdr:colOff>
      <xdr:row>269</xdr:row>
      <xdr:rowOff>88900</xdr:rowOff>
    </xdr:to>
    <xdr:pic>
      <xdr:nvPicPr>
        <xdr:cNvPr id="65" name="Picture 45" descr="Palau Blank Map Isolated on White Background. High-Detailed Black ...">
          <a:extLst>
            <a:ext uri="{FF2B5EF4-FFF2-40B4-BE49-F238E27FC236}">
              <a16:creationId xmlns:a16="http://schemas.microsoft.com/office/drawing/2014/main" id="{08A7EF45-0EFB-94ED-E0D5-92C0A748186C}"/>
            </a:ext>
          </a:extLst>
        </xdr:cNvPr>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l="33092" t="34431" r="36919" b="16241"/>
        <a:stretch>
          <a:fillRect/>
        </a:stretch>
      </xdr:blipFill>
      <xdr:spPr bwMode="auto">
        <a:xfrm>
          <a:off x="273050" y="50577750"/>
          <a:ext cx="329178" cy="520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101600</xdr:colOff>
      <xdr:row>10</xdr:row>
      <xdr:rowOff>114300</xdr:rowOff>
    </xdr:from>
    <xdr:to>
      <xdr:col>1</xdr:col>
      <xdr:colOff>594384</xdr:colOff>
      <xdr:row>13</xdr:row>
      <xdr:rowOff>25400</xdr:rowOff>
    </xdr:to>
    <xdr:pic>
      <xdr:nvPicPr>
        <xdr:cNvPr id="72" name="Picture 71">
          <a:extLst>
            <a:ext uri="{FF2B5EF4-FFF2-40B4-BE49-F238E27FC236}">
              <a16:creationId xmlns:a16="http://schemas.microsoft.com/office/drawing/2014/main" id="{E33F30EF-6856-4422-989D-D236EFD8766D}"/>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939800" y="2012950"/>
          <a:ext cx="492784" cy="46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88900</xdr:colOff>
      <xdr:row>215</xdr:row>
      <xdr:rowOff>120650</xdr:rowOff>
    </xdr:from>
    <xdr:to>
      <xdr:col>1</xdr:col>
      <xdr:colOff>645592</xdr:colOff>
      <xdr:row>218</xdr:row>
      <xdr:rowOff>69850</xdr:rowOff>
    </xdr:to>
    <xdr:pic>
      <xdr:nvPicPr>
        <xdr:cNvPr id="73" name="Picture 72">
          <a:extLst>
            <a:ext uri="{FF2B5EF4-FFF2-40B4-BE49-F238E27FC236}">
              <a16:creationId xmlns:a16="http://schemas.microsoft.com/office/drawing/2014/main" id="{47644552-B276-E8B8-8BC3-B473690243E1}"/>
            </a:ext>
          </a:extLst>
        </xdr:cNvPr>
        <xdr:cNvPicPr>
          <a:picLocks noChangeAspect="1"/>
        </xdr:cNvPicPr>
      </xdr:nvPicPr>
      <xdr:blipFill>
        <a:blip xmlns:r="http://schemas.openxmlformats.org/officeDocument/2006/relationships" r:embed="rId56"/>
        <a:stretch>
          <a:fillRect/>
        </a:stretch>
      </xdr:blipFill>
      <xdr:spPr>
        <a:xfrm>
          <a:off x="927100" y="40576500"/>
          <a:ext cx="556692" cy="501650"/>
        </a:xfrm>
        <a:prstGeom prst="rect">
          <a:avLst/>
        </a:prstGeom>
      </xdr:spPr>
    </xdr:pic>
    <xdr:clientData/>
  </xdr:twoCellAnchor>
  <xdr:twoCellAnchor editAs="oneCell">
    <xdr:from>
      <xdr:col>1</xdr:col>
      <xdr:colOff>50800</xdr:colOff>
      <xdr:row>224</xdr:row>
      <xdr:rowOff>44450</xdr:rowOff>
    </xdr:from>
    <xdr:to>
      <xdr:col>1</xdr:col>
      <xdr:colOff>585867</xdr:colOff>
      <xdr:row>227</xdr:row>
      <xdr:rowOff>6350</xdr:rowOff>
    </xdr:to>
    <xdr:pic>
      <xdr:nvPicPr>
        <xdr:cNvPr id="74" name="Picture 73">
          <a:extLst>
            <a:ext uri="{FF2B5EF4-FFF2-40B4-BE49-F238E27FC236}">
              <a16:creationId xmlns:a16="http://schemas.microsoft.com/office/drawing/2014/main" id="{E7399807-4306-F5A5-643B-E4C7A393F963}"/>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backgroundRemoval t="4082" b="97668" l="6443" r="94958">
                      <a14:foregroundMark x1="47339" y1="4665" x2="47339" y2="4665"/>
                      <a14:foregroundMark x1="54902" y1="4082" x2="54902" y2="4082"/>
                      <a14:foregroundMark x1="45098" y1="4082" x2="45098" y2="4082"/>
                      <a14:foregroundMark x1="91877" y1="44315" x2="91877" y2="44315"/>
                      <a14:foregroundMark x1="61905" y1="94169" x2="61905" y2="94169"/>
                      <a14:foregroundMark x1="6443" y1="55102" x2="6443" y2="55102"/>
                      <a14:foregroundMark x1="7283" y1="47813" x2="7283" y2="47813"/>
                      <a14:foregroundMark x1="95518" y1="53061" x2="95518" y2="53061"/>
                      <a14:foregroundMark x1="51261" y1="97085" x2="51261" y2="97085"/>
                      <a14:foregroundMark x1="55462" y1="97668" x2="55462" y2="97668"/>
                    </a14:backgroundRemoval>
                  </a14:imgEffect>
                </a14:imgLayer>
              </a14:imgProps>
            </a:ext>
          </a:extLst>
        </a:blip>
        <a:stretch>
          <a:fillRect/>
        </a:stretch>
      </xdr:blipFill>
      <xdr:spPr>
        <a:xfrm>
          <a:off x="889000" y="42164000"/>
          <a:ext cx="535067" cy="514350"/>
        </a:xfrm>
        <a:prstGeom prst="rect">
          <a:avLst/>
        </a:prstGeom>
      </xdr:spPr>
    </xdr:pic>
    <xdr:clientData/>
  </xdr:twoCellAnchor>
  <xdr:twoCellAnchor editAs="oneCell">
    <xdr:from>
      <xdr:col>1</xdr:col>
      <xdr:colOff>76199</xdr:colOff>
      <xdr:row>233</xdr:row>
      <xdr:rowOff>107950</xdr:rowOff>
    </xdr:from>
    <xdr:to>
      <xdr:col>1</xdr:col>
      <xdr:colOff>601238</xdr:colOff>
      <xdr:row>236</xdr:row>
      <xdr:rowOff>76200</xdr:rowOff>
    </xdr:to>
    <xdr:pic>
      <xdr:nvPicPr>
        <xdr:cNvPr id="75" name="Picture 74">
          <a:extLst>
            <a:ext uri="{FF2B5EF4-FFF2-40B4-BE49-F238E27FC236}">
              <a16:creationId xmlns:a16="http://schemas.microsoft.com/office/drawing/2014/main" id="{4FBD7643-316A-4A27-D188-B3A5486C7E97}"/>
            </a:ext>
          </a:extLst>
        </xdr:cNvPr>
        <xdr:cNvPicPr>
          <a:picLocks noChangeAspect="1"/>
        </xdr:cNvPicPr>
      </xdr:nvPicPr>
      <xdr:blipFill>
        <a:blip xmlns:r="http://schemas.openxmlformats.org/officeDocument/2006/relationships" r:embed="rId59"/>
        <a:stretch>
          <a:fillRect/>
        </a:stretch>
      </xdr:blipFill>
      <xdr:spPr>
        <a:xfrm>
          <a:off x="914399" y="43891200"/>
          <a:ext cx="525039" cy="520700"/>
        </a:xfrm>
        <a:prstGeom prst="rect">
          <a:avLst/>
        </a:prstGeom>
      </xdr:spPr>
    </xdr:pic>
    <xdr:clientData/>
  </xdr:twoCellAnchor>
  <xdr:twoCellAnchor editAs="oneCell">
    <xdr:from>
      <xdr:col>1</xdr:col>
      <xdr:colOff>69850</xdr:colOff>
      <xdr:row>241</xdr:row>
      <xdr:rowOff>82550</xdr:rowOff>
    </xdr:from>
    <xdr:to>
      <xdr:col>1</xdr:col>
      <xdr:colOff>599228</xdr:colOff>
      <xdr:row>244</xdr:row>
      <xdr:rowOff>50800</xdr:rowOff>
    </xdr:to>
    <xdr:pic>
      <xdr:nvPicPr>
        <xdr:cNvPr id="76" name="Picture 75">
          <a:extLst>
            <a:ext uri="{FF2B5EF4-FFF2-40B4-BE49-F238E27FC236}">
              <a16:creationId xmlns:a16="http://schemas.microsoft.com/office/drawing/2014/main" id="{F7E043F9-2689-B530-1C8B-7A25602093BD}"/>
            </a:ext>
          </a:extLst>
        </xdr:cNvPr>
        <xdr:cNvPicPr>
          <a:picLocks noChangeAspect="1"/>
        </xdr:cNvPicPr>
      </xdr:nvPicPr>
      <xdr:blipFill>
        <a:blip xmlns:r="http://schemas.openxmlformats.org/officeDocument/2006/relationships" r:embed="rId60">
          <a:extLst>
            <a:ext uri="{BEBA8EAE-BF5A-486C-A8C5-ECC9F3942E4B}">
              <a14:imgProps xmlns:a14="http://schemas.microsoft.com/office/drawing/2010/main">
                <a14:imgLayer r:embed="rId61">
                  <a14:imgEffect>
                    <a14:backgroundRemoval t="1425" b="93447" l="7283" r="99160">
                      <a14:foregroundMark x1="7563" y1="49003" x2="7563" y2="49003"/>
                      <a14:foregroundMark x1="55742" y1="6268" x2="55742" y2="6268"/>
                      <a14:foregroundMark x1="55182" y1="3134" x2="55182" y2="3134"/>
                      <a14:foregroundMark x1="49580" y1="1994" x2="49580" y2="1994"/>
                      <a14:foregroundMark x1="95518" y1="39031" x2="95518" y2="39031"/>
                      <a14:foregroundMark x1="52661" y1="94017" x2="52661" y2="94017"/>
                      <a14:foregroundMark x1="98599" y1="46724" x2="98599" y2="46724"/>
                      <a14:foregroundMark x1="99160" y1="46724" x2="99160" y2="46724"/>
                    </a14:backgroundRemoval>
                  </a14:imgEffect>
                </a14:imgLayer>
              </a14:imgProps>
            </a:ext>
          </a:extLst>
        </a:blip>
        <a:stretch>
          <a:fillRect/>
        </a:stretch>
      </xdr:blipFill>
      <xdr:spPr>
        <a:xfrm>
          <a:off x="908050" y="45345350"/>
          <a:ext cx="529378" cy="520700"/>
        </a:xfrm>
        <a:prstGeom prst="rect">
          <a:avLst/>
        </a:prstGeom>
      </xdr:spPr>
    </xdr:pic>
    <xdr:clientData/>
  </xdr:twoCellAnchor>
  <xdr:twoCellAnchor editAs="oneCell">
    <xdr:from>
      <xdr:col>1</xdr:col>
      <xdr:colOff>107950</xdr:colOff>
      <xdr:row>250</xdr:row>
      <xdr:rowOff>23823</xdr:rowOff>
    </xdr:from>
    <xdr:to>
      <xdr:col>1</xdr:col>
      <xdr:colOff>628650</xdr:colOff>
      <xdr:row>252</xdr:row>
      <xdr:rowOff>158750</xdr:rowOff>
    </xdr:to>
    <xdr:pic>
      <xdr:nvPicPr>
        <xdr:cNvPr id="77" name="Picture 76">
          <a:extLst>
            <a:ext uri="{FF2B5EF4-FFF2-40B4-BE49-F238E27FC236}">
              <a16:creationId xmlns:a16="http://schemas.microsoft.com/office/drawing/2014/main" id="{E658EACD-79C1-C275-7B96-D5EE4D81960A}"/>
            </a:ext>
          </a:extLst>
        </xdr:cNvPr>
        <xdr:cNvPicPr>
          <a:picLocks noChangeAspect="1"/>
        </xdr:cNvPicPr>
      </xdr:nvPicPr>
      <xdr:blipFill>
        <a:blip xmlns:r="http://schemas.openxmlformats.org/officeDocument/2006/relationships" r:embed="rId62"/>
        <a:stretch>
          <a:fillRect/>
        </a:stretch>
      </xdr:blipFill>
      <xdr:spPr>
        <a:xfrm>
          <a:off x="946150" y="46950323"/>
          <a:ext cx="520700" cy="503227"/>
        </a:xfrm>
        <a:prstGeom prst="rect">
          <a:avLst/>
        </a:prstGeom>
      </xdr:spPr>
    </xdr:pic>
    <xdr:clientData/>
  </xdr:twoCellAnchor>
  <xdr:twoCellAnchor editAs="oneCell">
    <xdr:from>
      <xdr:col>1</xdr:col>
      <xdr:colOff>101600</xdr:colOff>
      <xdr:row>258</xdr:row>
      <xdr:rowOff>12700</xdr:rowOff>
    </xdr:from>
    <xdr:to>
      <xdr:col>1</xdr:col>
      <xdr:colOff>586740</xdr:colOff>
      <xdr:row>259</xdr:row>
      <xdr:rowOff>222250</xdr:rowOff>
    </xdr:to>
    <xdr:pic>
      <xdr:nvPicPr>
        <xdr:cNvPr id="78" name="Picture 77">
          <a:extLst>
            <a:ext uri="{FF2B5EF4-FFF2-40B4-BE49-F238E27FC236}">
              <a16:creationId xmlns:a16="http://schemas.microsoft.com/office/drawing/2014/main" id="{0ED63D6E-1517-CAFE-0B60-19E52C2568C8}"/>
            </a:ext>
          </a:extLst>
        </xdr:cNvPr>
        <xdr:cNvPicPr>
          <a:picLocks noChangeAspect="1"/>
        </xdr:cNvPicPr>
      </xdr:nvPicPr>
      <xdr:blipFill>
        <a:blip xmlns:r="http://schemas.openxmlformats.org/officeDocument/2006/relationships" r:embed="rId63">
          <a:extLst>
            <a:ext uri="{BEBA8EAE-BF5A-486C-A8C5-ECC9F3942E4B}">
              <a14:imgProps xmlns:a14="http://schemas.microsoft.com/office/drawing/2010/main">
                <a14:imgLayer r:embed="rId64">
                  <a14:imgEffect>
                    <a14:backgroundRemoval t="4971" b="97076" l="8540" r="96419">
                      <a14:foregroundMark x1="58127" y1="5263" x2="58127" y2="5263"/>
                      <a14:foregroundMark x1="91460" y1="44152" x2="91460" y2="44152"/>
                      <a14:foregroundMark x1="63912" y1="93567" x2="63912" y2="93567"/>
                      <a14:foregroundMark x1="8815" y1="44737" x2="8815" y2="44737"/>
                      <a14:foregroundMark x1="96419" y1="46199" x2="96419" y2="46199"/>
                      <a14:foregroundMark x1="47934" y1="97076" x2="47934" y2="97076"/>
                    </a14:backgroundRemoval>
                  </a14:imgEffect>
                </a14:imgLayer>
              </a14:imgProps>
            </a:ext>
          </a:extLst>
        </a:blip>
        <a:stretch>
          <a:fillRect/>
        </a:stretch>
      </xdr:blipFill>
      <xdr:spPr>
        <a:xfrm>
          <a:off x="939800" y="48425100"/>
          <a:ext cx="485140" cy="457200"/>
        </a:xfrm>
        <a:prstGeom prst="rect">
          <a:avLst/>
        </a:prstGeom>
      </xdr:spPr>
    </xdr:pic>
    <xdr:clientData/>
  </xdr:twoCellAnchor>
  <xdr:twoCellAnchor editAs="oneCell">
    <xdr:from>
      <xdr:col>1</xdr:col>
      <xdr:colOff>76200</xdr:colOff>
      <xdr:row>271</xdr:row>
      <xdr:rowOff>6349</xdr:rowOff>
    </xdr:from>
    <xdr:to>
      <xdr:col>1</xdr:col>
      <xdr:colOff>590304</xdr:colOff>
      <xdr:row>273</xdr:row>
      <xdr:rowOff>120650</xdr:rowOff>
    </xdr:to>
    <xdr:pic>
      <xdr:nvPicPr>
        <xdr:cNvPr id="79" name="Picture 78">
          <a:extLst>
            <a:ext uri="{FF2B5EF4-FFF2-40B4-BE49-F238E27FC236}">
              <a16:creationId xmlns:a16="http://schemas.microsoft.com/office/drawing/2014/main" id="{D2BD967E-9822-A98E-1336-B071066DD77B}"/>
            </a:ext>
          </a:extLst>
        </xdr:cNvPr>
        <xdr:cNvPicPr>
          <a:picLocks noChangeAspect="1"/>
        </xdr:cNvPicPr>
      </xdr:nvPicPr>
      <xdr:blipFill>
        <a:blip xmlns:r="http://schemas.openxmlformats.org/officeDocument/2006/relationships" r:embed="rId65">
          <a:extLst>
            <a:ext uri="{BEBA8EAE-BF5A-486C-A8C5-ECC9F3942E4B}">
              <a14:imgProps xmlns:a14="http://schemas.microsoft.com/office/drawing/2010/main">
                <a14:imgLayer r:embed="rId66">
                  <a14:imgEffect>
                    <a14:backgroundRemoval t="2679" b="94643" l="8101" r="98324">
                      <a14:foregroundMark x1="46927" y1="2976" x2="46927" y2="2976"/>
                      <a14:foregroundMark x1="8101" y1="43155" x2="8101" y2="43155"/>
                      <a14:foregroundMark x1="78771" y1="34821" x2="78771" y2="34821"/>
                      <a14:foregroundMark x1="60335" y1="95238" x2="60335" y2="95238"/>
                      <a14:foregroundMark x1="93575" y1="58631" x2="93575" y2="58631"/>
                      <a14:foregroundMark x1="96089" y1="46429" x2="96089" y2="46429"/>
                      <a14:foregroundMark x1="98324" y1="45238" x2="98324" y2="45238"/>
                    </a14:backgroundRemoval>
                  </a14:imgEffect>
                </a14:imgLayer>
              </a14:imgProps>
            </a:ext>
          </a:extLst>
        </a:blip>
        <a:stretch>
          <a:fillRect/>
        </a:stretch>
      </xdr:blipFill>
      <xdr:spPr>
        <a:xfrm>
          <a:off x="914400" y="51384199"/>
          <a:ext cx="514104" cy="4826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0</xdr:colOff>
      <xdr:row>28</xdr:row>
      <xdr:rowOff>17700</xdr:rowOff>
    </xdr:from>
    <xdr:to>
      <xdr:col>10</xdr:col>
      <xdr:colOff>406400</xdr:colOff>
      <xdr:row>28</xdr:row>
      <xdr:rowOff>120655</xdr:rowOff>
    </xdr:to>
    <xdr:pic>
      <xdr:nvPicPr>
        <xdr:cNvPr id="2" name="Picture 1">
          <a:extLst>
            <a:ext uri="{FF2B5EF4-FFF2-40B4-BE49-F238E27FC236}">
              <a16:creationId xmlns:a16="http://schemas.microsoft.com/office/drawing/2014/main" id="{664B1514-E56B-8DB6-2911-C7B5CC4842D8}"/>
            </a:ext>
          </a:extLst>
        </xdr:cNvPr>
        <xdr:cNvPicPr>
          <a:picLocks noChangeAspect="1"/>
        </xdr:cNvPicPr>
      </xdr:nvPicPr>
      <xdr:blipFill>
        <a:blip xmlns:r="http://schemas.openxmlformats.org/officeDocument/2006/relationships" r:embed="rId1"/>
        <a:stretch>
          <a:fillRect/>
        </a:stretch>
      </xdr:blipFill>
      <xdr:spPr>
        <a:xfrm>
          <a:off x="10623550" y="5650150"/>
          <a:ext cx="406400" cy="102955"/>
        </a:xfrm>
        <a:prstGeom prst="rect">
          <a:avLst/>
        </a:prstGeom>
      </xdr:spPr>
    </xdr:pic>
    <xdr:clientData/>
  </xdr:twoCellAnchor>
  <xdr:twoCellAnchor editAs="oneCell">
    <xdr:from>
      <xdr:col>10</xdr:col>
      <xdr:colOff>0</xdr:colOff>
      <xdr:row>34</xdr:row>
      <xdr:rowOff>38100</xdr:rowOff>
    </xdr:from>
    <xdr:to>
      <xdr:col>10</xdr:col>
      <xdr:colOff>337151</xdr:colOff>
      <xdr:row>34</xdr:row>
      <xdr:rowOff>139707</xdr:rowOff>
    </xdr:to>
    <xdr:pic>
      <xdr:nvPicPr>
        <xdr:cNvPr id="3" name="Picture 2">
          <a:extLst>
            <a:ext uri="{FF2B5EF4-FFF2-40B4-BE49-F238E27FC236}">
              <a16:creationId xmlns:a16="http://schemas.microsoft.com/office/drawing/2014/main" id="{1A39E64A-692A-700F-7D49-234BA9DB30DE}"/>
            </a:ext>
          </a:extLst>
        </xdr:cNvPr>
        <xdr:cNvPicPr>
          <a:picLocks noChangeAspect="1"/>
        </xdr:cNvPicPr>
      </xdr:nvPicPr>
      <xdr:blipFill>
        <a:blip xmlns:r="http://schemas.openxmlformats.org/officeDocument/2006/relationships" r:embed="rId2"/>
        <a:stretch>
          <a:fillRect/>
        </a:stretch>
      </xdr:blipFill>
      <xdr:spPr>
        <a:xfrm>
          <a:off x="10623550" y="6775450"/>
          <a:ext cx="337151" cy="10160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12345</xdr:colOff>
      <xdr:row>4</xdr:row>
      <xdr:rowOff>10583</xdr:rowOff>
    </xdr:from>
    <xdr:to>
      <xdr:col>17</xdr:col>
      <xdr:colOff>93839</xdr:colOff>
      <xdr:row>30</xdr:row>
      <xdr:rowOff>47272</xdr:rowOff>
    </xdr:to>
    <xdr:graphicFrame macro="">
      <xdr:nvGraphicFramePr>
        <xdr:cNvPr id="2" name="Chart 1">
          <a:extLst>
            <a:ext uri="{FF2B5EF4-FFF2-40B4-BE49-F238E27FC236}">
              <a16:creationId xmlns:a16="http://schemas.microsoft.com/office/drawing/2014/main" id="{8478C151-704C-4701-BAC0-8852F9C172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498929</xdr:colOff>
      <xdr:row>52</xdr:row>
      <xdr:rowOff>163285</xdr:rowOff>
    </xdr:from>
    <xdr:to>
      <xdr:col>9</xdr:col>
      <xdr:colOff>480786</xdr:colOff>
      <xdr:row>54</xdr:row>
      <xdr:rowOff>27213</xdr:rowOff>
    </xdr:to>
    <xdr:sp macro="" textlink="">
      <xdr:nvSpPr>
        <xdr:cNvPr id="4" name="TextBox 3">
          <a:extLst>
            <a:ext uri="{FF2B5EF4-FFF2-40B4-BE49-F238E27FC236}">
              <a16:creationId xmlns:a16="http://schemas.microsoft.com/office/drawing/2014/main" id="{1CE11865-8277-42C7-A657-5D149490BC41}"/>
            </a:ext>
          </a:extLst>
        </xdr:cNvPr>
        <xdr:cNvSpPr txBox="1"/>
      </xdr:nvSpPr>
      <xdr:spPr>
        <a:xfrm>
          <a:off x="7750629" y="9192985"/>
          <a:ext cx="1201057" cy="2322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a:t>Caribbean</a:t>
          </a:r>
        </a:p>
      </xdr:txBody>
    </xdr:sp>
    <xdr:clientData/>
  </xdr:twoCellAnchor>
</xdr:wsDr>
</file>

<file path=xl/richData/_rels/richValueRel.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7" Type="http://schemas.openxmlformats.org/officeDocument/2006/relationships/image" Target="../media/image7.png"/><Relationship Id="rId71" Type="http://schemas.openxmlformats.org/officeDocument/2006/relationships/image" Target="../media/image71.png"/><Relationship Id="rId2" Type="http://schemas.openxmlformats.org/officeDocument/2006/relationships/image" Target="../media/image2.png"/><Relationship Id="rId16" Type="http://schemas.openxmlformats.org/officeDocument/2006/relationships/image" Target="../media/image16.png"/><Relationship Id="rId29" Type="http://schemas.openxmlformats.org/officeDocument/2006/relationships/image" Target="../media/image29.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5" Type="http://schemas.openxmlformats.org/officeDocument/2006/relationships/image" Target="../media/image5.pn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pn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72">
  <rv s="0">
    <v>0</v>
    <v>5</v>
  </rv>
  <rv s="0">
    <v>1</v>
    <v>5</v>
  </rv>
  <rv s="0">
    <v>2</v>
    <v>5</v>
  </rv>
  <rv s="0">
    <v>3</v>
    <v>5</v>
  </rv>
  <rv s="0">
    <v>4</v>
    <v>5</v>
  </rv>
  <rv s="0">
    <v>5</v>
    <v>5</v>
  </rv>
  <rv s="0">
    <v>6</v>
    <v>5</v>
  </rv>
  <rv s="0">
    <v>7</v>
    <v>5</v>
  </rv>
  <rv s="0">
    <v>8</v>
    <v>5</v>
  </rv>
  <rv s="0">
    <v>9</v>
    <v>5</v>
  </rv>
  <rv s="0">
    <v>10</v>
    <v>5</v>
  </rv>
  <rv s="0">
    <v>11</v>
    <v>5</v>
  </rv>
  <rv s="0">
    <v>12</v>
    <v>5</v>
  </rv>
  <rv s="0">
    <v>13</v>
    <v>5</v>
  </rv>
  <rv s="0">
    <v>14</v>
    <v>5</v>
  </rv>
  <rv s="0">
    <v>15</v>
    <v>5</v>
  </rv>
  <rv s="0">
    <v>16</v>
    <v>5</v>
  </rv>
  <rv s="0">
    <v>17</v>
    <v>5</v>
  </rv>
  <rv s="0">
    <v>18</v>
    <v>5</v>
  </rv>
  <rv s="0">
    <v>19</v>
    <v>5</v>
  </rv>
  <rv s="0">
    <v>20</v>
    <v>5</v>
  </rv>
  <rv s="0">
    <v>21</v>
    <v>5</v>
  </rv>
  <rv s="0">
    <v>22</v>
    <v>5</v>
  </rv>
  <rv s="0">
    <v>23</v>
    <v>5</v>
  </rv>
  <rv s="0">
    <v>24</v>
    <v>5</v>
  </rv>
  <rv s="0">
    <v>25</v>
    <v>5</v>
  </rv>
  <rv s="0">
    <v>26</v>
    <v>5</v>
  </rv>
  <rv s="0">
    <v>27</v>
    <v>5</v>
  </rv>
  <rv s="0">
    <v>28</v>
    <v>5</v>
  </rv>
  <rv s="0">
    <v>29</v>
    <v>5</v>
  </rv>
  <rv s="0">
    <v>30</v>
    <v>5</v>
  </rv>
  <rv s="0">
    <v>31</v>
    <v>5</v>
  </rv>
  <rv s="0">
    <v>32</v>
    <v>5</v>
  </rv>
  <rv s="0">
    <v>33</v>
    <v>5</v>
  </rv>
  <rv s="0">
    <v>34</v>
    <v>5</v>
  </rv>
  <rv s="0">
    <v>35</v>
    <v>5</v>
  </rv>
  <rv s="0">
    <v>36</v>
    <v>5</v>
  </rv>
  <rv s="0">
    <v>37</v>
    <v>5</v>
  </rv>
  <rv s="0">
    <v>38</v>
    <v>5</v>
  </rv>
  <rv s="0">
    <v>39</v>
    <v>5</v>
  </rv>
  <rv s="0">
    <v>40</v>
    <v>5</v>
  </rv>
  <rv s="0">
    <v>41</v>
    <v>5</v>
  </rv>
  <rv s="0">
    <v>42</v>
    <v>5</v>
  </rv>
  <rv s="0">
    <v>43</v>
    <v>5</v>
  </rv>
  <rv s="0">
    <v>44</v>
    <v>5</v>
  </rv>
  <rv s="0">
    <v>45</v>
    <v>5</v>
  </rv>
  <rv s="0">
    <v>46</v>
    <v>5</v>
  </rv>
  <rv s="0">
    <v>47</v>
    <v>5</v>
  </rv>
  <rv s="0">
    <v>48</v>
    <v>5</v>
  </rv>
  <rv s="0">
    <v>49</v>
    <v>5</v>
  </rv>
  <rv s="0">
    <v>50</v>
    <v>5</v>
  </rv>
  <rv s="0">
    <v>51</v>
    <v>5</v>
  </rv>
  <rv s="0">
    <v>52</v>
    <v>5</v>
  </rv>
  <rv s="0">
    <v>53</v>
    <v>5</v>
  </rv>
  <rv s="0">
    <v>54</v>
    <v>5</v>
  </rv>
  <rv s="0">
    <v>55</v>
    <v>5</v>
  </rv>
  <rv s="0">
    <v>56</v>
    <v>5</v>
  </rv>
  <rv s="0">
    <v>57</v>
    <v>5</v>
  </rv>
  <rv s="0">
    <v>58</v>
    <v>5</v>
  </rv>
  <rv s="0">
    <v>59</v>
    <v>5</v>
  </rv>
  <rv s="0">
    <v>60</v>
    <v>5</v>
  </rv>
  <rv s="0">
    <v>61</v>
    <v>5</v>
  </rv>
  <rv s="0">
    <v>62</v>
    <v>5</v>
  </rv>
  <rv s="0">
    <v>63</v>
    <v>5</v>
  </rv>
  <rv s="0">
    <v>64</v>
    <v>5</v>
  </rv>
  <rv s="0">
    <v>65</v>
    <v>5</v>
  </rv>
  <rv s="0">
    <v>66</v>
    <v>5</v>
  </rv>
  <rv s="0">
    <v>67</v>
    <v>5</v>
  </rv>
  <rv s="0">
    <v>68</v>
    <v>5</v>
  </rv>
  <rv s="0">
    <v>69</v>
    <v>5</v>
  </rv>
  <rv s="0">
    <v>70</v>
    <v>5</v>
  </rv>
  <rv s="0">
    <v>71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el r:id="rId16"/>
  <rel r:id="rId17"/>
  <rel r:id="rId18"/>
  <rel r:id="rId19"/>
  <rel r:id="rId20"/>
  <rel r:id="rId21"/>
  <rel r:id="rId22"/>
  <rel r:id="rId23"/>
  <rel r:id="rId24"/>
  <rel r:id="rId25"/>
  <rel r:id="rId26"/>
  <rel r:id="rId27"/>
  <rel r:id="rId28"/>
  <rel r:id="rId29"/>
  <rel r:id="rId30"/>
  <rel r:id="rId31"/>
  <rel r:id="rId32"/>
  <rel r:id="rId33"/>
  <rel r:id="rId34"/>
  <rel r:id="rId35"/>
  <rel r:id="rId36"/>
  <rel r:id="rId37"/>
  <rel r:id="rId38"/>
  <rel r:id="rId39"/>
  <rel r:id="rId40"/>
  <rel r:id="rId41"/>
  <rel r:id="rId42"/>
  <rel r:id="rId43"/>
  <rel r:id="rId44"/>
  <rel r:id="rId45"/>
  <rel r:id="rId46"/>
  <rel r:id="rId47"/>
  <rel r:id="rId48"/>
  <rel r:id="rId49"/>
  <rel r:id="rId50"/>
  <rel r:id="rId51"/>
  <rel r:id="rId52"/>
  <rel r:id="rId53"/>
  <rel r:id="rId54"/>
  <rel r:id="rId55"/>
  <rel r:id="rId56"/>
  <rel r:id="rId57"/>
  <rel r:id="rId58"/>
  <rel r:id="rId59"/>
  <rel r:id="rId60"/>
  <rel r:id="rId61"/>
  <rel r:id="rId62"/>
  <rel r:id="rId63"/>
  <rel r:id="rId64"/>
  <rel r:id="rId65"/>
  <rel r:id="rId66"/>
  <rel r:id="rId67"/>
  <rel r:id="rId68"/>
  <rel r:id="rId69"/>
  <rel r:id="rId70"/>
  <rel r:id="rId71"/>
  <rel r:id="rId72"/>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nccd.int/resources/global-land-outlook/glo-regional-reports"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C78AA-900B-4D1A-824D-33C23ABF8FA6}">
  <dimension ref="A10:L28"/>
  <sheetViews>
    <sheetView tabSelected="1" zoomScale="90" zoomScaleNormal="90" workbookViewId="0">
      <selection activeCell="N13" sqref="N13"/>
    </sheetView>
  </sheetViews>
  <sheetFormatPr defaultRowHeight="14.5" x14ac:dyDescent="0.35"/>
  <cols>
    <col min="12" max="12" width="8.08984375" customWidth="1"/>
  </cols>
  <sheetData>
    <row r="10" spans="1:12" ht="31" customHeight="1" x14ac:dyDescent="0.35">
      <c r="A10" s="201" t="s">
        <v>626</v>
      </c>
      <c r="B10" s="201"/>
      <c r="C10" s="201"/>
      <c r="D10" s="201"/>
      <c r="E10" s="201"/>
      <c r="F10" s="201"/>
      <c r="G10" s="201"/>
      <c r="H10" s="201"/>
      <c r="I10" s="201"/>
      <c r="J10" s="201"/>
      <c r="K10" s="6"/>
      <c r="L10" s="6"/>
    </row>
    <row r="11" spans="1:12" ht="11" customHeight="1" x14ac:dyDescent="0.35">
      <c r="A11" s="204" t="s">
        <v>627</v>
      </c>
      <c r="B11" s="205"/>
      <c r="C11" s="205"/>
      <c r="D11" s="205"/>
      <c r="E11" s="205"/>
      <c r="F11" s="205"/>
      <c r="G11" s="205"/>
      <c r="H11" s="205"/>
      <c r="I11" s="205"/>
      <c r="J11" s="205"/>
      <c r="K11" s="6"/>
      <c r="L11" s="6"/>
    </row>
    <row r="12" spans="1:12" ht="40" customHeight="1" x14ac:dyDescent="0.35">
      <c r="A12" s="203" t="s">
        <v>625</v>
      </c>
      <c r="B12" s="203"/>
      <c r="C12" s="203"/>
      <c r="D12" s="203"/>
      <c r="E12" s="203"/>
      <c r="F12" s="203"/>
      <c r="G12" s="203"/>
      <c r="H12" s="203"/>
      <c r="I12" s="203"/>
      <c r="J12" s="203"/>
      <c r="K12" s="6"/>
      <c r="L12" s="6"/>
    </row>
    <row r="13" spans="1:12" x14ac:dyDescent="0.35">
      <c r="A13" s="3"/>
      <c r="B13" s="3"/>
      <c r="C13" s="3"/>
      <c r="D13" s="3"/>
      <c r="E13" s="3"/>
      <c r="F13" s="3"/>
      <c r="G13" s="3"/>
      <c r="H13" s="3"/>
      <c r="I13" s="200" t="s">
        <v>396</v>
      </c>
      <c r="J13" s="200"/>
    </row>
    <row r="14" spans="1:12" x14ac:dyDescent="0.35">
      <c r="A14" s="9" t="s">
        <v>395</v>
      </c>
    </row>
    <row r="15" spans="1:12" x14ac:dyDescent="0.35">
      <c r="A15" s="8" t="s">
        <v>397</v>
      </c>
      <c r="B15" s="7" t="s">
        <v>409</v>
      </c>
      <c r="C15" s="4"/>
      <c r="D15" s="4"/>
      <c r="E15" s="4"/>
      <c r="F15" s="4"/>
      <c r="G15" s="1"/>
    </row>
    <row r="16" spans="1:12" x14ac:dyDescent="0.35">
      <c r="A16" s="8" t="s">
        <v>398</v>
      </c>
      <c r="B16" s="7" t="s">
        <v>411</v>
      </c>
      <c r="C16" s="4"/>
      <c r="D16" s="4"/>
      <c r="E16" s="4"/>
      <c r="F16" s="4"/>
      <c r="G16" s="1"/>
    </row>
    <row r="17" spans="1:12" x14ac:dyDescent="0.35">
      <c r="A17" s="8" t="s">
        <v>399</v>
      </c>
      <c r="B17" s="7" t="s">
        <v>412</v>
      </c>
      <c r="C17" s="4"/>
      <c r="D17" s="4"/>
      <c r="E17" s="4"/>
      <c r="F17" s="4"/>
      <c r="G17" s="1"/>
    </row>
    <row r="18" spans="1:12" x14ac:dyDescent="0.35">
      <c r="A18" s="8" t="s">
        <v>400</v>
      </c>
      <c r="B18" s="7" t="s">
        <v>413</v>
      </c>
      <c r="C18" s="4"/>
      <c r="D18" s="4"/>
      <c r="E18" s="4"/>
      <c r="F18" s="4"/>
      <c r="G18" s="1"/>
    </row>
    <row r="19" spans="1:12" x14ac:dyDescent="0.35">
      <c r="A19" s="8" t="s">
        <v>401</v>
      </c>
      <c r="B19" s="7" t="s">
        <v>415</v>
      </c>
      <c r="C19" s="4"/>
      <c r="D19" s="4"/>
      <c r="E19" s="4"/>
      <c r="F19" s="4"/>
      <c r="G19" s="1"/>
    </row>
    <row r="20" spans="1:12" x14ac:dyDescent="0.35">
      <c r="A20" s="8" t="s">
        <v>402</v>
      </c>
      <c r="B20" s="7" t="s">
        <v>416</v>
      </c>
      <c r="C20" s="4"/>
      <c r="D20" s="4"/>
      <c r="E20" s="4"/>
      <c r="F20" s="4"/>
      <c r="G20" s="1"/>
    </row>
    <row r="21" spans="1:12" x14ac:dyDescent="0.35">
      <c r="A21" s="8" t="s">
        <v>403</v>
      </c>
      <c r="B21" s="7" t="s">
        <v>417</v>
      </c>
      <c r="C21" s="4"/>
      <c r="D21" s="4"/>
      <c r="E21" s="4"/>
      <c r="F21" s="4"/>
      <c r="G21" s="1"/>
    </row>
    <row r="22" spans="1:12" x14ac:dyDescent="0.35">
      <c r="A22" s="8" t="s">
        <v>404</v>
      </c>
      <c r="B22" s="7" t="s">
        <v>418</v>
      </c>
      <c r="C22" s="4"/>
      <c r="D22" s="4"/>
      <c r="E22" s="4"/>
      <c r="F22" s="4"/>
      <c r="G22" s="1"/>
    </row>
    <row r="23" spans="1:12" x14ac:dyDescent="0.35">
      <c r="A23" s="8" t="s">
        <v>405</v>
      </c>
      <c r="B23" s="7" t="s">
        <v>419</v>
      </c>
      <c r="C23" s="4"/>
      <c r="D23" s="4"/>
      <c r="E23" s="4"/>
      <c r="F23" s="4"/>
      <c r="G23" s="1"/>
    </row>
    <row r="24" spans="1:12" x14ac:dyDescent="0.35">
      <c r="A24" s="8" t="s">
        <v>406</v>
      </c>
      <c r="B24" s="7" t="s">
        <v>420</v>
      </c>
      <c r="C24" s="4"/>
      <c r="D24" s="4"/>
      <c r="E24" s="4"/>
      <c r="F24" s="4"/>
      <c r="G24" s="1"/>
    </row>
    <row r="25" spans="1:12" x14ac:dyDescent="0.35">
      <c r="A25" s="8" t="s">
        <v>407</v>
      </c>
      <c r="B25" s="7" t="s">
        <v>422</v>
      </c>
      <c r="C25" s="4"/>
      <c r="D25" s="4"/>
      <c r="E25" s="4"/>
      <c r="F25" s="4"/>
      <c r="G25" s="1"/>
    </row>
    <row r="26" spans="1:12" x14ac:dyDescent="0.35">
      <c r="A26" s="8" t="s">
        <v>408</v>
      </c>
      <c r="B26" s="7" t="s">
        <v>421</v>
      </c>
      <c r="C26" s="4"/>
      <c r="D26" s="4"/>
      <c r="E26" s="4"/>
      <c r="F26" s="4"/>
      <c r="G26" s="1"/>
    </row>
    <row r="28" spans="1:12" ht="42.5" customHeight="1" x14ac:dyDescent="0.35">
      <c r="A28" s="202" t="s">
        <v>423</v>
      </c>
      <c r="B28" s="202"/>
      <c r="C28" s="202"/>
      <c r="D28" s="202"/>
      <c r="E28" s="202"/>
      <c r="F28" s="202"/>
      <c r="G28" s="202"/>
      <c r="H28" s="202"/>
      <c r="I28" s="202"/>
      <c r="J28" s="202"/>
      <c r="K28" s="5"/>
      <c r="L28" s="5"/>
    </row>
  </sheetData>
  <sheetProtection sheet="1" objects="1" scenarios="1"/>
  <mergeCells count="5">
    <mergeCell ref="I13:J13"/>
    <mergeCell ref="A10:J10"/>
    <mergeCell ref="A28:J28"/>
    <mergeCell ref="A12:J12"/>
    <mergeCell ref="A11:J11"/>
  </mergeCells>
  <phoneticPr fontId="5" type="noConversion"/>
  <hyperlinks>
    <hyperlink ref="B15" location="'Annex 1_HDI'!A1" display="Human Development Index" xr:uid="{36D6459E-FB9E-4EC5-9891-E1D4F6948DC9}"/>
    <hyperlink ref="B16" location="'Annex 2_Land vs. Ocean'!A1" display="Available landmass, EEZs and Agricultural Land " xr:uid="{F401E5D9-7C1D-4D18-B544-580FA80913A7}"/>
    <hyperlink ref="B17" location="'Annex 3_GDP'!A1" display="GDP" xr:uid="{B5926552-CD2C-4DA1-9798-0EFACD2581AF}"/>
    <hyperlink ref="B18" location="'Annex 4_Water'!A1" display="Water resources, consumption and water stress " xr:uid="{657F4EBE-0223-4A93-B35F-FCF1DD1238B8}"/>
    <hyperlink ref="B19" location="'Annex 5_Urban '!A1" display="Urbanisation, biocapacity available and ecological footprint" xr:uid="{1C76431F-FDB4-4A6F-9862-C4C6B7C5B749}"/>
    <hyperlink ref="B20" location="'Annex 6_Tourism'!A1" display="Tourism arrivals" xr:uid="{FB42A6B8-E568-4BF9-A12D-5C67837D8F51}"/>
    <hyperlink ref="B21" location="'Annex 7_Protected Areas'!A1" display="Protected Areas" xr:uid="{606E38F7-F92A-4749-B44F-EEBD5B531968}"/>
    <hyperlink ref="B22" location="'Annex 8_Forest'!A1" display="Forest cover, deforestation rates and drivers" xr:uid="{44927464-42A9-48A7-814E-27E3F2A9F978}"/>
    <hyperlink ref="B23" location="'Annex 9_Drought'!A1" display="Drought" xr:uid="{6F431B35-4B6B-48A7-BA58-B2FFA67BE1AE}"/>
    <hyperlink ref="B24" location="'Annex 10_Gender'!A1" display="Gender equality" xr:uid="{16B369D1-3A08-4784-A838-747FC1E7B7B6}"/>
    <hyperlink ref="B25" location="'Annex 11_Energy'!A1" display="Access to energy" xr:uid="{D4AE1D8E-DBCA-4260-8BB8-EB3EC83A592F}"/>
    <hyperlink ref="B26" location="'Annex 12_Debt'!A1" display="Debt Levels, ODA and Remittances" xr:uid="{284317C8-9C32-47F6-9817-3C9D49FFDB77}"/>
    <hyperlink ref="A11" r:id="rId1" xr:uid="{0D415690-613C-4B72-A4A3-6B96DF01537D}"/>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1293F-C589-4519-A7CF-C56ADE5FB3DA}">
  <dimension ref="A1:E46"/>
  <sheetViews>
    <sheetView workbookViewId="0">
      <selection activeCell="E6" sqref="E6"/>
    </sheetView>
  </sheetViews>
  <sheetFormatPr defaultRowHeight="14.5" x14ac:dyDescent="0.35"/>
  <cols>
    <col min="1" max="1" width="8.7265625" style="3"/>
    <col min="2" max="2" width="23.26953125" style="3" customWidth="1"/>
    <col min="3" max="3" width="15.90625" style="3" customWidth="1"/>
    <col min="4" max="4" width="17.54296875" style="3" customWidth="1"/>
    <col min="5" max="16384" width="8.7265625" style="3"/>
  </cols>
  <sheetData>
    <row r="1" spans="1:5" ht="27.5" customHeight="1" x14ac:dyDescent="0.35">
      <c r="A1" s="116" t="s">
        <v>320</v>
      </c>
      <c r="B1" s="116"/>
      <c r="C1" s="116"/>
      <c r="D1" s="116"/>
    </row>
    <row r="2" spans="1:5" ht="27.5" customHeight="1" x14ac:dyDescent="0.35">
      <c r="A2" s="205" t="s">
        <v>374</v>
      </c>
      <c r="B2" s="205"/>
      <c r="C2" s="205"/>
      <c r="D2" s="205"/>
    </row>
    <row r="3" spans="1:5" x14ac:dyDescent="0.35">
      <c r="A3" s="40"/>
    </row>
    <row r="4" spans="1:5" x14ac:dyDescent="0.35">
      <c r="A4" s="135" t="s">
        <v>155</v>
      </c>
      <c r="B4" s="135" t="s">
        <v>1</v>
      </c>
      <c r="C4" s="135" t="s">
        <v>156</v>
      </c>
      <c r="D4" s="135" t="s">
        <v>157</v>
      </c>
      <c r="E4" s="44"/>
    </row>
    <row r="5" spans="1:5" x14ac:dyDescent="0.35">
      <c r="A5" s="136">
        <v>2000</v>
      </c>
      <c r="B5" s="137" t="s">
        <v>59</v>
      </c>
      <c r="C5" s="138" t="s">
        <v>138</v>
      </c>
      <c r="D5" s="138" t="s">
        <v>167</v>
      </c>
      <c r="E5" s="84"/>
    </row>
    <row r="6" spans="1:5" x14ac:dyDescent="0.35">
      <c r="A6" s="136" t="s">
        <v>159</v>
      </c>
      <c r="B6" s="137" t="s">
        <v>160</v>
      </c>
      <c r="C6" s="138" t="s">
        <v>138</v>
      </c>
      <c r="D6" s="138" t="s">
        <v>138</v>
      </c>
      <c r="E6" s="84"/>
    </row>
    <row r="7" spans="1:5" x14ac:dyDescent="0.35">
      <c r="A7" s="136">
        <v>2002</v>
      </c>
      <c r="B7" s="137" t="s">
        <v>71</v>
      </c>
      <c r="C7" s="139">
        <v>30000</v>
      </c>
      <c r="D7" s="138" t="s">
        <v>138</v>
      </c>
      <c r="E7" s="84"/>
    </row>
    <row r="8" spans="1:5" x14ac:dyDescent="0.35">
      <c r="A8" s="136">
        <v>2002</v>
      </c>
      <c r="B8" s="137" t="s">
        <v>72</v>
      </c>
      <c r="C8" s="139">
        <v>100000</v>
      </c>
      <c r="D8" s="138" t="s">
        <v>138</v>
      </c>
      <c r="E8" s="84"/>
    </row>
    <row r="9" spans="1:5" x14ac:dyDescent="0.35">
      <c r="A9" s="136" t="s">
        <v>161</v>
      </c>
      <c r="B9" s="137" t="s">
        <v>58</v>
      </c>
      <c r="C9" s="139">
        <v>35000</v>
      </c>
      <c r="D9" s="138" t="s">
        <v>138</v>
      </c>
      <c r="E9" s="84"/>
    </row>
    <row r="10" spans="1:5" x14ac:dyDescent="0.35">
      <c r="A10" s="136">
        <v>2004</v>
      </c>
      <c r="B10" s="137" t="s">
        <v>56</v>
      </c>
      <c r="C10" s="138" t="s">
        <v>138</v>
      </c>
      <c r="D10" s="138" t="s">
        <v>158</v>
      </c>
      <c r="E10" s="84"/>
    </row>
    <row r="11" spans="1:5" x14ac:dyDescent="0.35">
      <c r="A11" s="136">
        <v>2006</v>
      </c>
      <c r="B11" s="137" t="s">
        <v>72</v>
      </c>
      <c r="C11" s="139">
        <v>32000</v>
      </c>
      <c r="D11" s="138" t="s">
        <v>138</v>
      </c>
      <c r="E11" s="84"/>
    </row>
    <row r="12" spans="1:5" x14ac:dyDescent="0.35">
      <c r="A12" s="136">
        <v>2007</v>
      </c>
      <c r="B12" s="137" t="s">
        <v>132</v>
      </c>
      <c r="C12" s="138" t="s">
        <v>138</v>
      </c>
      <c r="D12" s="138" t="s">
        <v>138</v>
      </c>
      <c r="E12" s="84"/>
    </row>
    <row r="13" spans="1:5" x14ac:dyDescent="0.35">
      <c r="A13" s="136">
        <v>2010</v>
      </c>
      <c r="B13" s="137" t="s">
        <v>63</v>
      </c>
      <c r="C13" s="138" t="s">
        <v>138</v>
      </c>
      <c r="D13" s="138" t="s">
        <v>138</v>
      </c>
      <c r="E13" s="84"/>
    </row>
    <row r="14" spans="1:5" x14ac:dyDescent="0.35">
      <c r="A14" s="136">
        <v>2010</v>
      </c>
      <c r="B14" s="137" t="s">
        <v>69</v>
      </c>
      <c r="C14" s="138" t="s">
        <v>138</v>
      </c>
      <c r="D14" s="138" t="s">
        <v>162</v>
      </c>
      <c r="E14" s="84"/>
    </row>
    <row r="15" spans="1:5" x14ac:dyDescent="0.35">
      <c r="A15" s="136">
        <v>2010</v>
      </c>
      <c r="B15" s="137" t="s">
        <v>65</v>
      </c>
      <c r="C15" s="138" t="s">
        <v>138</v>
      </c>
      <c r="D15" s="138" t="s">
        <v>138</v>
      </c>
      <c r="E15" s="84"/>
    </row>
    <row r="16" spans="1:5" x14ac:dyDescent="0.35">
      <c r="A16" s="136">
        <v>2010</v>
      </c>
      <c r="B16" s="137" t="s">
        <v>173</v>
      </c>
      <c r="C16" s="138" t="s">
        <v>138</v>
      </c>
      <c r="D16" s="138" t="s">
        <v>138</v>
      </c>
      <c r="E16" s="84"/>
    </row>
    <row r="17" spans="1:5" x14ac:dyDescent="0.35">
      <c r="A17" s="136">
        <v>2010</v>
      </c>
      <c r="B17" s="137" t="s">
        <v>67</v>
      </c>
      <c r="C17" s="138" t="s">
        <v>138</v>
      </c>
      <c r="D17" s="138" t="s">
        <v>138</v>
      </c>
      <c r="E17" s="84"/>
    </row>
    <row r="18" spans="1:5" x14ac:dyDescent="0.35">
      <c r="A18" s="136">
        <v>2011</v>
      </c>
      <c r="B18" s="137" t="s">
        <v>94</v>
      </c>
      <c r="C18" s="138" t="s">
        <v>138</v>
      </c>
      <c r="D18" s="138" t="s">
        <v>138</v>
      </c>
      <c r="E18" s="84"/>
    </row>
    <row r="19" spans="1:5" x14ac:dyDescent="0.35">
      <c r="A19" s="136">
        <v>2013</v>
      </c>
      <c r="B19" s="137" t="s">
        <v>87</v>
      </c>
      <c r="C19" s="139">
        <v>6384</v>
      </c>
      <c r="D19" s="138" t="s">
        <v>138</v>
      </c>
      <c r="E19" s="84"/>
    </row>
    <row r="20" spans="1:5" x14ac:dyDescent="0.35">
      <c r="A20" s="136">
        <v>2014</v>
      </c>
      <c r="B20" s="137" t="s">
        <v>59</v>
      </c>
      <c r="C20" s="139">
        <v>91545</v>
      </c>
      <c r="D20" s="138" t="s">
        <v>168</v>
      </c>
      <c r="E20" s="84"/>
    </row>
    <row r="21" spans="1:5" x14ac:dyDescent="0.35">
      <c r="A21" s="136" t="s">
        <v>165</v>
      </c>
      <c r="B21" s="137" t="s">
        <v>58</v>
      </c>
      <c r="C21" s="139">
        <v>1000000</v>
      </c>
      <c r="D21" s="138" t="s">
        <v>166</v>
      </c>
      <c r="E21" s="84"/>
    </row>
    <row r="22" spans="1:5" x14ac:dyDescent="0.35">
      <c r="A22" s="136">
        <v>2015</v>
      </c>
      <c r="B22" s="137" t="s">
        <v>56</v>
      </c>
      <c r="C22" s="139">
        <v>100000</v>
      </c>
      <c r="D22" s="138" t="s">
        <v>138</v>
      </c>
      <c r="E22" s="84"/>
    </row>
    <row r="23" spans="1:5" x14ac:dyDescent="0.35">
      <c r="A23" s="136">
        <v>2015</v>
      </c>
      <c r="B23" s="137" t="s">
        <v>80</v>
      </c>
      <c r="C23" s="139">
        <v>67000</v>
      </c>
      <c r="D23" s="138" t="s">
        <v>138</v>
      </c>
      <c r="E23" s="84"/>
    </row>
    <row r="24" spans="1:5" x14ac:dyDescent="0.35">
      <c r="A24" s="136">
        <v>2015</v>
      </c>
      <c r="B24" s="137" t="s">
        <v>81</v>
      </c>
      <c r="C24" s="139">
        <v>2520000</v>
      </c>
      <c r="D24" s="138" t="s">
        <v>172</v>
      </c>
      <c r="E24" s="84"/>
    </row>
    <row r="25" spans="1:5" x14ac:dyDescent="0.35">
      <c r="A25" s="136">
        <v>2015</v>
      </c>
      <c r="B25" s="137" t="s">
        <v>92</v>
      </c>
      <c r="C25" s="138" t="s">
        <v>138</v>
      </c>
      <c r="D25" s="138" t="s">
        <v>138</v>
      </c>
      <c r="E25" s="84"/>
    </row>
    <row r="26" spans="1:5" x14ac:dyDescent="0.35">
      <c r="A26" s="136">
        <v>2015</v>
      </c>
      <c r="B26" s="137" t="s">
        <v>82</v>
      </c>
      <c r="C26" s="138" t="s">
        <v>138</v>
      </c>
      <c r="D26" s="138" t="s">
        <v>138</v>
      </c>
      <c r="E26" s="84"/>
    </row>
    <row r="27" spans="1:5" x14ac:dyDescent="0.35">
      <c r="A27" s="136">
        <v>2015</v>
      </c>
      <c r="B27" s="137" t="s">
        <v>93</v>
      </c>
      <c r="C27" s="138" t="s">
        <v>138</v>
      </c>
      <c r="D27" s="138" t="s">
        <v>138</v>
      </c>
      <c r="E27" s="84"/>
    </row>
    <row r="28" spans="1:5" x14ac:dyDescent="0.35">
      <c r="A28" s="136" t="s">
        <v>169</v>
      </c>
      <c r="B28" s="137" t="s">
        <v>87</v>
      </c>
      <c r="C28" s="139">
        <v>21000</v>
      </c>
      <c r="D28" s="138" t="s">
        <v>170</v>
      </c>
      <c r="E28" s="84"/>
    </row>
    <row r="29" spans="1:5" x14ac:dyDescent="0.35">
      <c r="A29" s="136" t="s">
        <v>169</v>
      </c>
      <c r="B29" s="137" t="s">
        <v>89</v>
      </c>
      <c r="C29" s="139">
        <v>14200</v>
      </c>
      <c r="D29" s="138" t="s">
        <v>138</v>
      </c>
      <c r="E29" s="84"/>
    </row>
    <row r="30" spans="1:5" x14ac:dyDescent="0.35">
      <c r="A30" s="136">
        <v>2016</v>
      </c>
      <c r="B30" s="137" t="s">
        <v>608</v>
      </c>
      <c r="C30" s="139">
        <v>100000</v>
      </c>
      <c r="D30" s="138" t="s">
        <v>138</v>
      </c>
      <c r="E30" s="84"/>
    </row>
    <row r="31" spans="1:5" x14ac:dyDescent="0.35">
      <c r="A31" s="136">
        <v>2016</v>
      </c>
      <c r="B31" s="137" t="s">
        <v>132</v>
      </c>
      <c r="C31" s="139">
        <v>120000</v>
      </c>
      <c r="D31" s="138" t="s">
        <v>138</v>
      </c>
      <c r="E31" s="84"/>
    </row>
    <row r="32" spans="1:5" x14ac:dyDescent="0.35">
      <c r="A32" s="136" t="s">
        <v>163</v>
      </c>
      <c r="B32" s="137" t="s">
        <v>58</v>
      </c>
      <c r="C32" s="139">
        <v>3600000</v>
      </c>
      <c r="D32" s="138" t="s">
        <v>164</v>
      </c>
      <c r="E32" s="84"/>
    </row>
    <row r="33" spans="1:5" x14ac:dyDescent="0.35">
      <c r="A33" s="136">
        <v>2017</v>
      </c>
      <c r="B33" s="137" t="s">
        <v>71</v>
      </c>
      <c r="C33" s="139">
        <v>70000</v>
      </c>
      <c r="D33" s="138" t="s">
        <v>138</v>
      </c>
      <c r="E33" s="84"/>
    </row>
    <row r="34" spans="1:5" x14ac:dyDescent="0.35">
      <c r="A34" s="136">
        <v>2021</v>
      </c>
      <c r="B34" s="137" t="s">
        <v>174</v>
      </c>
      <c r="C34" s="139">
        <v>10204</v>
      </c>
      <c r="D34" s="138" t="s">
        <v>138</v>
      </c>
      <c r="E34" s="84"/>
    </row>
    <row r="35" spans="1:5" x14ac:dyDescent="0.35">
      <c r="A35" s="136">
        <v>2022</v>
      </c>
      <c r="B35" s="137" t="s">
        <v>71</v>
      </c>
      <c r="C35" s="139">
        <v>46093</v>
      </c>
      <c r="D35" s="138" t="s">
        <v>138</v>
      </c>
      <c r="E35" s="84"/>
    </row>
    <row r="36" spans="1:5" x14ac:dyDescent="0.35">
      <c r="A36" s="136">
        <v>2022</v>
      </c>
      <c r="B36" s="137" t="s">
        <v>87</v>
      </c>
      <c r="C36" s="139">
        <v>4480</v>
      </c>
      <c r="D36" s="138" t="s">
        <v>138</v>
      </c>
      <c r="E36" s="84"/>
    </row>
    <row r="37" spans="1:5" x14ac:dyDescent="0.35">
      <c r="A37" s="136" t="s">
        <v>171</v>
      </c>
      <c r="B37" s="137" t="s">
        <v>608</v>
      </c>
      <c r="C37" s="139">
        <v>113401</v>
      </c>
      <c r="D37" s="138" t="s">
        <v>138</v>
      </c>
      <c r="E37" s="84"/>
    </row>
    <row r="38" spans="1:5" x14ac:dyDescent="0.35">
      <c r="A38" s="136">
        <v>2024</v>
      </c>
      <c r="B38" s="137" t="s">
        <v>63</v>
      </c>
      <c r="C38" s="139">
        <v>100000</v>
      </c>
      <c r="D38" s="138" t="s">
        <v>138</v>
      </c>
      <c r="E38" s="84"/>
    </row>
    <row r="39" spans="1:5" x14ac:dyDescent="0.35">
      <c r="A39" s="136">
        <v>2024</v>
      </c>
      <c r="B39" s="137" t="s">
        <v>87</v>
      </c>
      <c r="C39" s="139">
        <v>13924</v>
      </c>
      <c r="D39" s="138" t="s">
        <v>138</v>
      </c>
      <c r="E39" s="84"/>
    </row>
    <row r="40" spans="1:5" x14ac:dyDescent="0.35">
      <c r="E40" s="84"/>
    </row>
    <row r="41" spans="1:5" x14ac:dyDescent="0.35">
      <c r="E41" s="84"/>
    </row>
    <row r="42" spans="1:5" x14ac:dyDescent="0.35">
      <c r="E42" s="84"/>
    </row>
    <row r="43" spans="1:5" x14ac:dyDescent="0.35">
      <c r="E43" s="84"/>
    </row>
    <row r="44" spans="1:5" x14ac:dyDescent="0.35">
      <c r="E44" s="84"/>
    </row>
    <row r="45" spans="1:5" x14ac:dyDescent="0.35">
      <c r="E45" s="84"/>
    </row>
    <row r="46" spans="1:5" x14ac:dyDescent="0.35">
      <c r="E46" s="84"/>
    </row>
  </sheetData>
  <sheetProtection sheet="1" objects="1" scenarios="1"/>
  <sortState xmlns:xlrd2="http://schemas.microsoft.com/office/spreadsheetml/2017/richdata2" ref="A5:D46">
    <sortCondition ref="A5:A46"/>
  </sortState>
  <mergeCells count="1">
    <mergeCell ref="A2:D2"/>
  </mergeCells>
  <phoneticPr fontId="5"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287E-9728-4012-9394-14409BA1010F}">
  <dimension ref="A1:G44"/>
  <sheetViews>
    <sheetView workbookViewId="0">
      <selection activeCell="I17" sqref="I17"/>
    </sheetView>
  </sheetViews>
  <sheetFormatPr defaultRowHeight="14.5" x14ac:dyDescent="0.35"/>
  <cols>
    <col min="1" max="1" width="8.7265625" style="3"/>
    <col min="2" max="2" width="19.81640625" style="3" customWidth="1"/>
    <col min="3" max="4" width="12.54296875" style="3" customWidth="1"/>
    <col min="5" max="5" width="12.453125" style="3" customWidth="1"/>
    <col min="6" max="6" width="8.7265625" style="3"/>
    <col min="7" max="7" width="13.08984375" style="3" customWidth="1"/>
    <col min="8" max="16384" width="8.7265625" style="3"/>
  </cols>
  <sheetData>
    <row r="1" spans="1:7" ht="32.5" customHeight="1" x14ac:dyDescent="0.35">
      <c r="A1" s="208" t="s">
        <v>321</v>
      </c>
      <c r="B1" s="208"/>
      <c r="C1" s="208"/>
      <c r="D1" s="208"/>
      <c r="E1" s="208"/>
      <c r="F1" s="208"/>
      <c r="G1" s="208"/>
    </row>
    <row r="2" spans="1:7" x14ac:dyDescent="0.35">
      <c r="A2" s="190" t="s">
        <v>611</v>
      </c>
    </row>
    <row r="3" spans="1:7" x14ac:dyDescent="0.35">
      <c r="A3" s="40"/>
    </row>
    <row r="4" spans="1:7" ht="24" x14ac:dyDescent="0.35">
      <c r="A4" s="20" t="s">
        <v>49</v>
      </c>
      <c r="B4" s="20" t="s">
        <v>1</v>
      </c>
      <c r="C4" s="20" t="s">
        <v>175</v>
      </c>
      <c r="D4" s="20" t="s">
        <v>176</v>
      </c>
      <c r="E4" s="20" t="s">
        <v>177</v>
      </c>
      <c r="F4" s="20" t="s">
        <v>178</v>
      </c>
      <c r="G4" s="20" t="s">
        <v>179</v>
      </c>
    </row>
    <row r="5" spans="1:7" hidden="1" x14ac:dyDescent="0.35">
      <c r="A5" s="197" t="s">
        <v>54</v>
      </c>
      <c r="B5" s="22" t="s">
        <v>55</v>
      </c>
      <c r="C5" s="11"/>
      <c r="D5" s="11"/>
      <c r="E5" s="11"/>
      <c r="F5" s="11"/>
      <c r="G5" s="11"/>
    </row>
    <row r="6" spans="1:7" hidden="1" x14ac:dyDescent="0.35">
      <c r="A6" s="197"/>
      <c r="B6" s="22" t="s">
        <v>56</v>
      </c>
      <c r="C6" s="11"/>
      <c r="D6" s="11"/>
      <c r="E6" s="11"/>
      <c r="F6" s="11"/>
      <c r="G6" s="11"/>
    </row>
    <row r="7" spans="1:7" x14ac:dyDescent="0.35">
      <c r="A7" s="197"/>
      <c r="B7" s="22" t="s">
        <v>57</v>
      </c>
      <c r="C7" s="26">
        <v>0.73</v>
      </c>
      <c r="D7" s="26">
        <v>0.70699999999999996</v>
      </c>
      <c r="E7" s="26">
        <v>1</v>
      </c>
      <c r="F7" s="26">
        <v>0.97899999999999998</v>
      </c>
      <c r="G7" s="26">
        <v>0.23400000000000001</v>
      </c>
    </row>
    <row r="8" spans="1:7" hidden="1" x14ac:dyDescent="0.35">
      <c r="A8" s="197"/>
      <c r="B8" s="22" t="s">
        <v>58</v>
      </c>
      <c r="C8" s="26"/>
      <c r="D8" s="26"/>
      <c r="E8" s="26"/>
      <c r="F8" s="26"/>
      <c r="G8" s="26"/>
    </row>
    <row r="9" spans="1:7" x14ac:dyDescent="0.35">
      <c r="A9" s="197"/>
      <c r="B9" s="22" t="s">
        <v>59</v>
      </c>
      <c r="C9" s="26">
        <v>0.76200000000000001</v>
      </c>
      <c r="D9" s="26">
        <v>0.77200000000000002</v>
      </c>
      <c r="E9" s="26">
        <v>1</v>
      </c>
      <c r="F9" s="26">
        <v>0.97299999999999998</v>
      </c>
      <c r="G9" s="26">
        <v>0.30399999999999999</v>
      </c>
    </row>
    <row r="10" spans="1:7" ht="24" hidden="1" x14ac:dyDescent="0.35">
      <c r="A10" s="197"/>
      <c r="B10" s="22" t="s">
        <v>60</v>
      </c>
      <c r="C10" s="26"/>
      <c r="D10" s="26"/>
      <c r="E10" s="26"/>
      <c r="F10" s="26"/>
      <c r="G10" s="26"/>
    </row>
    <row r="11" spans="1:7" x14ac:dyDescent="0.35">
      <c r="A11" s="197"/>
      <c r="B11" s="22" t="s">
        <v>61</v>
      </c>
      <c r="C11" s="26">
        <v>0.78600000000000003</v>
      </c>
      <c r="D11" s="26">
        <v>0.84799999999999998</v>
      </c>
      <c r="E11" s="26">
        <v>0.99399999999999999</v>
      </c>
      <c r="F11" s="26">
        <v>0.96499999999999997</v>
      </c>
      <c r="G11" s="26">
        <v>0.33600000000000002</v>
      </c>
    </row>
    <row r="12" spans="1:7" hidden="1" x14ac:dyDescent="0.35">
      <c r="A12" s="197"/>
      <c r="B12" s="22" t="s">
        <v>62</v>
      </c>
      <c r="C12" s="26"/>
      <c r="D12" s="26"/>
      <c r="E12" s="26"/>
      <c r="F12" s="26"/>
      <c r="G12" s="26"/>
    </row>
    <row r="13" spans="1:7" hidden="1" x14ac:dyDescent="0.35">
      <c r="A13" s="197"/>
      <c r="B13" s="22" t="s">
        <v>63</v>
      </c>
      <c r="C13" s="26"/>
      <c r="D13" s="26"/>
      <c r="E13" s="26"/>
      <c r="F13" s="26"/>
      <c r="G13" s="26"/>
    </row>
    <row r="14" spans="1:7" ht="24" hidden="1" x14ac:dyDescent="0.35">
      <c r="A14" s="197"/>
      <c r="B14" s="22" t="s">
        <v>64</v>
      </c>
      <c r="C14" s="26"/>
      <c r="D14" s="26"/>
      <c r="E14" s="26"/>
      <c r="F14" s="26"/>
      <c r="G14" s="26"/>
    </row>
    <row r="15" spans="1:7" hidden="1" x14ac:dyDescent="0.35">
      <c r="A15" s="197"/>
      <c r="B15" s="22" t="s">
        <v>65</v>
      </c>
      <c r="C15" s="26"/>
      <c r="D15" s="26"/>
      <c r="E15" s="26"/>
      <c r="F15" s="26"/>
      <c r="G15" s="26"/>
    </row>
    <row r="16" spans="1:7" ht="24" hidden="1" x14ac:dyDescent="0.35">
      <c r="A16" s="197"/>
      <c r="B16" s="22" t="s">
        <v>66</v>
      </c>
      <c r="C16" s="26"/>
      <c r="D16" s="26"/>
      <c r="E16" s="26"/>
      <c r="F16" s="26"/>
      <c r="G16" s="26"/>
    </row>
    <row r="17" spans="1:7" x14ac:dyDescent="0.35">
      <c r="A17" s="197"/>
      <c r="B17" s="22" t="s">
        <v>67</v>
      </c>
      <c r="C17" s="26">
        <v>0.77200000000000002</v>
      </c>
      <c r="D17" s="26">
        <v>0.73499999999999999</v>
      </c>
      <c r="E17" s="26">
        <v>1</v>
      </c>
      <c r="F17" s="26">
        <v>0.98</v>
      </c>
      <c r="G17" s="26">
        <v>0.373</v>
      </c>
    </row>
    <row r="18" spans="1:7" x14ac:dyDescent="0.35">
      <c r="A18" s="197"/>
      <c r="B18" s="22" t="s">
        <v>68</v>
      </c>
      <c r="C18" s="26">
        <v>0.70199999999999996</v>
      </c>
      <c r="D18" s="26">
        <v>0.76400000000000001</v>
      </c>
      <c r="E18" s="26">
        <v>1</v>
      </c>
      <c r="F18" s="26">
        <v>0.96899999999999997</v>
      </c>
      <c r="G18" s="26">
        <v>7.2999999999999995E-2</v>
      </c>
    </row>
    <row r="19" spans="1:7" x14ac:dyDescent="0.35">
      <c r="A19" s="197"/>
      <c r="B19" s="22" t="s">
        <v>69</v>
      </c>
      <c r="C19" s="26">
        <v>0.76800000000000002</v>
      </c>
      <c r="D19" s="26">
        <v>0.74299999999999999</v>
      </c>
      <c r="E19" s="26">
        <v>0.99199999999999999</v>
      </c>
      <c r="F19" s="26">
        <v>0.98</v>
      </c>
      <c r="G19" s="26">
        <v>0.35899999999999999</v>
      </c>
    </row>
    <row r="20" spans="1:7" x14ac:dyDescent="0.35">
      <c r="A20" s="197"/>
      <c r="B20" s="22" t="s">
        <v>70</v>
      </c>
      <c r="C20" s="26">
        <v>0.73799999999999999</v>
      </c>
      <c r="D20" s="26">
        <v>0.74099999999999999</v>
      </c>
      <c r="E20" s="26">
        <v>0.99</v>
      </c>
      <c r="F20" s="26">
        <v>0.97599999999999998</v>
      </c>
      <c r="G20" s="26">
        <v>0.245</v>
      </c>
    </row>
    <row r="21" spans="1:7" x14ac:dyDescent="0.35">
      <c r="A21" s="198" t="s">
        <v>3</v>
      </c>
      <c r="B21" s="27" t="s">
        <v>71</v>
      </c>
      <c r="C21" s="26">
        <v>0.76900000000000002</v>
      </c>
      <c r="D21" s="26">
        <v>0.75800000000000001</v>
      </c>
      <c r="E21" s="26">
        <v>0.97899999999999998</v>
      </c>
      <c r="F21" s="26">
        <v>0.98</v>
      </c>
      <c r="G21" s="26">
        <v>0.36</v>
      </c>
    </row>
    <row r="22" spans="1:7" hidden="1" x14ac:dyDescent="0.35">
      <c r="A22" s="198"/>
      <c r="B22" s="27" t="s">
        <v>72</v>
      </c>
      <c r="C22" s="26"/>
      <c r="D22" s="26"/>
      <c r="E22" s="26"/>
      <c r="F22" s="26"/>
      <c r="G22" s="26"/>
    </row>
    <row r="23" spans="1:7" ht="24" hidden="1" x14ac:dyDescent="0.35">
      <c r="A23" s="198"/>
      <c r="B23" s="27" t="s">
        <v>73</v>
      </c>
      <c r="C23" s="26"/>
      <c r="D23" s="26"/>
      <c r="E23" s="26"/>
      <c r="F23" s="26"/>
      <c r="G23" s="26"/>
    </row>
    <row r="24" spans="1:7" x14ac:dyDescent="0.35">
      <c r="A24" s="198"/>
      <c r="B24" s="27" t="s">
        <v>74</v>
      </c>
      <c r="C24" s="26">
        <v>0.67200000000000004</v>
      </c>
      <c r="D24" s="26">
        <v>0.69299999999999995</v>
      </c>
      <c r="E24" s="26">
        <v>0.93799999999999994</v>
      </c>
      <c r="F24" s="26">
        <v>0.96199999999999997</v>
      </c>
      <c r="G24" s="26">
        <v>9.2999999999999999E-2</v>
      </c>
    </row>
    <row r="25" spans="1:7" x14ac:dyDescent="0.35">
      <c r="A25" s="198"/>
      <c r="B25" s="27" t="s">
        <v>75</v>
      </c>
      <c r="C25" s="26">
        <v>0.626</v>
      </c>
      <c r="D25" s="26">
        <v>0.50700000000000001</v>
      </c>
      <c r="E25" s="26">
        <v>1</v>
      </c>
      <c r="F25" s="26">
        <v>0.95899999999999996</v>
      </c>
      <c r="G25" s="26">
        <v>3.5999999999999997E-2</v>
      </c>
    </row>
    <row r="26" spans="1:7" x14ac:dyDescent="0.35">
      <c r="A26" s="198"/>
      <c r="B26" s="27" t="s">
        <v>76</v>
      </c>
      <c r="C26" s="26">
        <v>0.67700000000000005</v>
      </c>
      <c r="D26" s="26">
        <v>0.61799999999999999</v>
      </c>
      <c r="E26" s="26">
        <v>0.99199999999999999</v>
      </c>
      <c r="F26" s="26">
        <v>0.98</v>
      </c>
      <c r="G26" s="26">
        <v>0.11899999999999999</v>
      </c>
    </row>
    <row r="27" spans="1:7" hidden="1" x14ac:dyDescent="0.35">
      <c r="A27" s="198"/>
      <c r="B27" s="27" t="s">
        <v>77</v>
      </c>
      <c r="C27" s="26"/>
      <c r="D27" s="26"/>
      <c r="E27" s="26"/>
      <c r="F27" s="26"/>
      <c r="G27" s="26"/>
    </row>
    <row r="28" spans="1:7" x14ac:dyDescent="0.35">
      <c r="A28" s="198"/>
      <c r="B28" s="27" t="s">
        <v>78</v>
      </c>
      <c r="C28" s="26">
        <v>0.748</v>
      </c>
      <c r="D28" s="26">
        <v>0.78900000000000003</v>
      </c>
      <c r="E28" s="26">
        <v>1</v>
      </c>
      <c r="F28" s="26">
        <v>0.97199999999999998</v>
      </c>
      <c r="G28" s="26">
        <v>0.23200000000000001</v>
      </c>
    </row>
    <row r="29" spans="1:7" x14ac:dyDescent="0.35">
      <c r="A29" s="199" t="s">
        <v>79</v>
      </c>
      <c r="B29" s="27" t="s">
        <v>80</v>
      </c>
      <c r="C29" s="26">
        <v>0.64700000000000002</v>
      </c>
      <c r="D29" s="26">
        <v>0.58799999999999997</v>
      </c>
      <c r="E29" s="26">
        <v>0.97599999999999998</v>
      </c>
      <c r="F29" s="26">
        <v>0.96499999999999997</v>
      </c>
      <c r="G29" s="26">
        <v>0.06</v>
      </c>
    </row>
    <row r="30" spans="1:7" x14ac:dyDescent="0.35">
      <c r="A30" s="199"/>
      <c r="B30" s="27" t="s">
        <v>81</v>
      </c>
      <c r="C30" s="26">
        <v>0.63800000000000001</v>
      </c>
      <c r="D30" s="26">
        <v>0.68400000000000005</v>
      </c>
      <c r="E30" s="26">
        <v>0.89800000000000002</v>
      </c>
      <c r="F30" s="26">
        <v>0.95599999999999996</v>
      </c>
      <c r="G30" s="26">
        <v>1.4999999999999999E-2</v>
      </c>
    </row>
    <row r="31" spans="1:7" hidden="1" x14ac:dyDescent="0.35">
      <c r="A31" s="199"/>
      <c r="B31" s="27" t="s">
        <v>82</v>
      </c>
      <c r="C31" s="26"/>
      <c r="D31" s="26"/>
      <c r="E31" s="26"/>
      <c r="F31" s="26"/>
      <c r="G31" s="26"/>
    </row>
    <row r="32" spans="1:7" x14ac:dyDescent="0.35">
      <c r="A32" s="199"/>
      <c r="B32" s="27" t="s">
        <v>83</v>
      </c>
      <c r="C32" s="26">
        <v>0.70399999999999996</v>
      </c>
      <c r="D32" s="26">
        <v>0.65200000000000002</v>
      </c>
      <c r="E32" s="26">
        <v>0.96699999999999997</v>
      </c>
      <c r="F32" s="26">
        <v>0.96399999999999997</v>
      </c>
      <c r="G32" s="26">
        <v>0.23100000000000001</v>
      </c>
    </row>
    <row r="33" spans="1:7" x14ac:dyDescent="0.35">
      <c r="A33" s="199"/>
      <c r="B33" s="27" t="s">
        <v>84</v>
      </c>
      <c r="C33" s="26">
        <v>0.67900000000000005</v>
      </c>
      <c r="D33" s="26">
        <v>0.73699999999999999</v>
      </c>
      <c r="E33" s="26">
        <v>1</v>
      </c>
      <c r="F33" s="26">
        <v>0.97299999999999998</v>
      </c>
      <c r="G33" s="26">
        <v>6.0000000000000001E-3</v>
      </c>
    </row>
    <row r="34" spans="1:7" ht="24" hidden="1" x14ac:dyDescent="0.35">
      <c r="A34" s="199"/>
      <c r="B34" s="27" t="s">
        <v>85</v>
      </c>
      <c r="C34" s="26"/>
      <c r="D34" s="26"/>
      <c r="E34" s="26"/>
      <c r="F34" s="26"/>
      <c r="G34" s="26"/>
    </row>
    <row r="35" spans="1:7" hidden="1" x14ac:dyDescent="0.35">
      <c r="A35" s="199"/>
      <c r="B35" s="27" t="s">
        <v>86</v>
      </c>
      <c r="C35" s="26"/>
      <c r="D35" s="26"/>
      <c r="E35" s="26"/>
      <c r="F35" s="26"/>
      <c r="G35" s="26"/>
    </row>
    <row r="36" spans="1:7" hidden="1" x14ac:dyDescent="0.35">
      <c r="A36" s="199"/>
      <c r="B36" s="27" t="s">
        <v>87</v>
      </c>
      <c r="C36" s="26"/>
      <c r="D36" s="26"/>
      <c r="E36" s="26"/>
      <c r="F36" s="26"/>
      <c r="G36" s="26"/>
    </row>
    <row r="37" spans="1:7" hidden="1" x14ac:dyDescent="0.35">
      <c r="A37" s="199"/>
      <c r="B37" s="27" t="s">
        <v>88</v>
      </c>
      <c r="C37" s="26"/>
      <c r="D37" s="26"/>
      <c r="E37" s="26"/>
      <c r="F37" s="26"/>
      <c r="G37" s="26"/>
    </row>
    <row r="38" spans="1:7" hidden="1" x14ac:dyDescent="0.35">
      <c r="A38" s="199"/>
      <c r="B38" s="27" t="s">
        <v>89</v>
      </c>
      <c r="C38" s="26"/>
      <c r="D38" s="26"/>
      <c r="E38" s="26"/>
      <c r="F38" s="26"/>
      <c r="G38" s="26"/>
    </row>
    <row r="39" spans="1:7" hidden="1" x14ac:dyDescent="0.35">
      <c r="A39" s="199"/>
      <c r="B39" s="27" t="s">
        <v>90</v>
      </c>
      <c r="C39" s="26"/>
      <c r="D39" s="26"/>
      <c r="E39" s="26"/>
      <c r="F39" s="26"/>
      <c r="G39" s="26"/>
    </row>
    <row r="40" spans="1:7" hidden="1" x14ac:dyDescent="0.35">
      <c r="A40" s="199"/>
      <c r="B40" s="27" t="s">
        <v>91</v>
      </c>
      <c r="C40" s="26"/>
      <c r="D40" s="26"/>
      <c r="E40" s="26"/>
      <c r="F40" s="26"/>
      <c r="G40" s="26"/>
    </row>
    <row r="41" spans="1:7" hidden="1" x14ac:dyDescent="0.35">
      <c r="A41" s="199"/>
      <c r="B41" s="27" t="s">
        <v>92</v>
      </c>
      <c r="C41" s="26"/>
      <c r="D41" s="26"/>
      <c r="E41" s="26"/>
      <c r="F41" s="26"/>
      <c r="G41" s="26"/>
    </row>
    <row r="42" spans="1:7" hidden="1" x14ac:dyDescent="0.35">
      <c r="A42" s="199"/>
      <c r="B42" s="27" t="s">
        <v>93</v>
      </c>
      <c r="C42" s="26"/>
      <c r="D42" s="26"/>
      <c r="E42" s="26"/>
      <c r="F42" s="26"/>
      <c r="G42" s="26"/>
    </row>
    <row r="43" spans="1:7" hidden="1" x14ac:dyDescent="0.35">
      <c r="A43" s="199"/>
      <c r="B43" s="140" t="s">
        <v>94</v>
      </c>
      <c r="C43" s="26"/>
      <c r="D43" s="26"/>
      <c r="E43" s="26"/>
      <c r="F43" s="26"/>
      <c r="G43" s="26"/>
    </row>
    <row r="44" spans="1:7" x14ac:dyDescent="0.35">
      <c r="A44" s="15"/>
      <c r="B44" s="141" t="s">
        <v>180</v>
      </c>
      <c r="C44" s="142">
        <v>0.68799999999999994</v>
      </c>
      <c r="D44" s="142">
        <v>0.61</v>
      </c>
      <c r="E44" s="142">
        <v>0.95099999999999996</v>
      </c>
      <c r="F44" s="142">
        <v>0.96199999999999997</v>
      </c>
      <c r="G44" s="142">
        <v>0.22900000000000001</v>
      </c>
    </row>
  </sheetData>
  <sheetProtection sheet="1" objects="1" scenarios="1"/>
  <mergeCells count="4">
    <mergeCell ref="A5:A20"/>
    <mergeCell ref="A21:A28"/>
    <mergeCell ref="A29:A43"/>
    <mergeCell ref="A1:G1"/>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7831D-C97B-48C5-B446-8DEE459412F3}">
  <dimension ref="A1:L44"/>
  <sheetViews>
    <sheetView zoomScale="90" zoomScaleNormal="90" workbookViewId="0">
      <pane xSplit="2" ySplit="4" topLeftCell="C5" activePane="bottomRight" state="frozen"/>
      <selection pane="topRight" activeCell="C1" sqref="C1"/>
      <selection pane="bottomLeft" activeCell="A4" sqref="A4"/>
      <selection pane="bottomRight" activeCell="L41" sqref="L41"/>
    </sheetView>
  </sheetViews>
  <sheetFormatPr defaultRowHeight="14.5" x14ac:dyDescent="0.35"/>
  <cols>
    <col min="1" max="1" width="8.7265625" style="3"/>
    <col min="2" max="2" width="25.7265625" style="3" customWidth="1"/>
    <col min="3" max="3" width="19.90625" style="3" customWidth="1"/>
    <col min="4" max="4" width="21.54296875" style="3" customWidth="1"/>
    <col min="5" max="5" width="19.36328125" style="3" customWidth="1"/>
    <col min="6" max="6" width="20.6328125" style="3" customWidth="1"/>
    <col min="7" max="7" width="14.1796875" style="3" customWidth="1"/>
    <col min="8" max="8" width="12" style="3" customWidth="1"/>
    <col min="9" max="9" width="24.6328125" style="3" customWidth="1"/>
    <col min="10" max="10" width="27.90625" style="3" customWidth="1"/>
    <col min="11" max="16384" width="8.7265625" style="3"/>
  </cols>
  <sheetData>
    <row r="1" spans="1:11" ht="29.5" customHeight="1" x14ac:dyDescent="0.35">
      <c r="A1" s="208" t="s">
        <v>322</v>
      </c>
      <c r="B1" s="208"/>
      <c r="C1" s="208"/>
      <c r="D1" s="208"/>
      <c r="E1" s="208"/>
      <c r="F1" s="208"/>
      <c r="G1" s="208"/>
      <c r="H1" s="208"/>
      <c r="I1" s="208"/>
      <c r="J1" s="208"/>
      <c r="K1" s="208"/>
    </row>
    <row r="2" spans="1:11" x14ac:dyDescent="0.35">
      <c r="A2" s="41" t="s">
        <v>329</v>
      </c>
    </row>
    <row r="3" spans="1:11" x14ac:dyDescent="0.35">
      <c r="A3" s="41"/>
      <c r="G3" s="351" t="s">
        <v>203</v>
      </c>
      <c r="H3" s="352"/>
    </row>
    <row r="4" spans="1:11" ht="36" x14ac:dyDescent="0.35">
      <c r="A4" s="20" t="s">
        <v>49</v>
      </c>
      <c r="B4" s="20" t="s">
        <v>1</v>
      </c>
      <c r="C4" s="20" t="s">
        <v>612</v>
      </c>
      <c r="D4" s="20" t="s">
        <v>613</v>
      </c>
      <c r="E4" s="20" t="s">
        <v>614</v>
      </c>
      <c r="F4" s="20" t="s">
        <v>615</v>
      </c>
      <c r="G4" s="191" t="s">
        <v>618</v>
      </c>
      <c r="H4" s="192" t="s">
        <v>617</v>
      </c>
      <c r="I4" s="20" t="s">
        <v>619</v>
      </c>
      <c r="J4" s="20" t="s">
        <v>616</v>
      </c>
      <c r="K4" s="20" t="s">
        <v>53</v>
      </c>
    </row>
    <row r="5" spans="1:11" ht="63" x14ac:dyDescent="0.35">
      <c r="A5" s="20"/>
      <c r="B5" s="20"/>
      <c r="C5" s="21" t="s">
        <v>375</v>
      </c>
      <c r="D5" s="21" t="s">
        <v>376</v>
      </c>
      <c r="E5" s="21" t="s">
        <v>377</v>
      </c>
      <c r="F5" s="21" t="s">
        <v>378</v>
      </c>
      <c r="G5" s="353" t="s">
        <v>379</v>
      </c>
      <c r="H5" s="354"/>
      <c r="I5" s="21" t="s">
        <v>620</v>
      </c>
      <c r="J5" s="210" t="s">
        <v>380</v>
      </c>
      <c r="K5" s="210"/>
    </row>
    <row r="6" spans="1:11" x14ac:dyDescent="0.35">
      <c r="A6" s="197" t="s">
        <v>54</v>
      </c>
      <c r="B6" s="22" t="s">
        <v>55</v>
      </c>
      <c r="C6" s="11">
        <v>100</v>
      </c>
      <c r="D6" s="11">
        <v>100</v>
      </c>
      <c r="E6" s="11">
        <v>100</v>
      </c>
      <c r="F6" s="11">
        <v>100</v>
      </c>
      <c r="G6" s="193">
        <v>99</v>
      </c>
      <c r="H6" s="194">
        <v>1</v>
      </c>
      <c r="I6" s="11">
        <v>99.3</v>
      </c>
      <c r="J6" s="11">
        <v>1.1000000000000001</v>
      </c>
      <c r="K6" s="11" t="e" vm="38">
        <v>#VALUE!</v>
      </c>
    </row>
    <row r="7" spans="1:11" x14ac:dyDescent="0.35">
      <c r="A7" s="197"/>
      <c r="B7" s="22" t="s">
        <v>56</v>
      </c>
      <c r="C7" s="11">
        <v>100</v>
      </c>
      <c r="D7" s="11">
        <v>100</v>
      </c>
      <c r="E7" s="11">
        <v>100</v>
      </c>
      <c r="F7" s="11">
        <v>95</v>
      </c>
      <c r="G7" s="193">
        <v>95</v>
      </c>
      <c r="H7" s="194">
        <v>5</v>
      </c>
      <c r="I7" s="11">
        <v>83.5</v>
      </c>
      <c r="J7" s="11">
        <v>20.9</v>
      </c>
      <c r="K7" s="11" t="e" vm="39">
        <v>#VALUE!</v>
      </c>
    </row>
    <row r="8" spans="1:11" x14ac:dyDescent="0.35">
      <c r="A8" s="197"/>
      <c r="B8" s="22" t="s">
        <v>57</v>
      </c>
      <c r="C8" s="11">
        <v>99.6</v>
      </c>
      <c r="D8" s="11">
        <v>100</v>
      </c>
      <c r="E8" s="11">
        <v>98.2</v>
      </c>
      <c r="F8" s="11">
        <v>94</v>
      </c>
      <c r="G8" s="193">
        <v>83</v>
      </c>
      <c r="H8" s="194">
        <v>17</v>
      </c>
      <c r="I8" s="11">
        <v>25.1</v>
      </c>
      <c r="J8" s="11">
        <v>14.8</v>
      </c>
      <c r="K8" s="11" t="e" vm="40">
        <v>#VALUE!</v>
      </c>
    </row>
    <row r="9" spans="1:11" x14ac:dyDescent="0.35">
      <c r="A9" s="197"/>
      <c r="B9" s="22" t="s">
        <v>58</v>
      </c>
      <c r="C9" s="11">
        <v>51.3</v>
      </c>
      <c r="D9" s="11">
        <v>84</v>
      </c>
      <c r="E9" s="11">
        <v>2.9</v>
      </c>
      <c r="F9" s="11">
        <v>5</v>
      </c>
      <c r="G9" s="193">
        <v>76</v>
      </c>
      <c r="H9" s="194">
        <v>24</v>
      </c>
      <c r="I9" s="11">
        <v>81.400000000000006</v>
      </c>
      <c r="J9" s="11">
        <v>76.7</v>
      </c>
      <c r="K9" s="11" t="e" vm="41">
        <v>#VALUE!</v>
      </c>
    </row>
    <row r="10" spans="1:11" x14ac:dyDescent="0.35">
      <c r="A10" s="197"/>
      <c r="B10" s="22" t="s">
        <v>59</v>
      </c>
      <c r="C10" s="11">
        <v>97.7</v>
      </c>
      <c r="D10" s="11">
        <v>98.6</v>
      </c>
      <c r="E10" s="11">
        <v>96.5</v>
      </c>
      <c r="F10" s="11">
        <v>93</v>
      </c>
      <c r="G10" s="193">
        <v>90</v>
      </c>
      <c r="H10" s="194">
        <v>10</v>
      </c>
      <c r="I10" s="11">
        <v>34.200000000000003</v>
      </c>
      <c r="J10" s="11">
        <v>10.5</v>
      </c>
      <c r="K10" s="11" t="e" vm="42">
        <v>#VALUE!</v>
      </c>
    </row>
    <row r="11" spans="1:11" x14ac:dyDescent="0.35">
      <c r="A11" s="197"/>
      <c r="B11" s="22" t="s">
        <v>60</v>
      </c>
      <c r="C11" s="11">
        <v>100</v>
      </c>
      <c r="D11" s="11">
        <v>100</v>
      </c>
      <c r="E11" s="11">
        <v>100</v>
      </c>
      <c r="F11" s="11">
        <v>100</v>
      </c>
      <c r="G11" s="193">
        <v>93</v>
      </c>
      <c r="H11" s="194">
        <v>7</v>
      </c>
      <c r="I11" s="11">
        <v>94.3</v>
      </c>
      <c r="J11" s="11">
        <v>0.9</v>
      </c>
      <c r="K11" s="11" t="e" vm="43">
        <v>#VALUE!</v>
      </c>
    </row>
    <row r="12" spans="1:11" x14ac:dyDescent="0.35">
      <c r="A12" s="197"/>
      <c r="B12" s="22" t="s">
        <v>61</v>
      </c>
      <c r="C12" s="11">
        <v>100</v>
      </c>
      <c r="D12" s="11">
        <v>100</v>
      </c>
      <c r="E12" s="11">
        <v>100</v>
      </c>
      <c r="F12" s="11">
        <v>100</v>
      </c>
      <c r="G12" s="193">
        <v>91</v>
      </c>
      <c r="H12" s="194">
        <v>9</v>
      </c>
      <c r="I12" s="11">
        <v>92.7</v>
      </c>
      <c r="J12" s="11">
        <v>5.5</v>
      </c>
      <c r="K12" s="11" t="e" vm="44">
        <v>#VALUE!</v>
      </c>
    </row>
    <row r="13" spans="1:11" x14ac:dyDescent="0.35">
      <c r="A13" s="197"/>
      <c r="B13" s="22" t="s">
        <v>62</v>
      </c>
      <c r="C13" s="11">
        <v>100</v>
      </c>
      <c r="D13" s="11">
        <v>100</v>
      </c>
      <c r="E13" s="11">
        <v>100</v>
      </c>
      <c r="F13" s="11">
        <v>86</v>
      </c>
      <c r="G13" s="193">
        <v>81</v>
      </c>
      <c r="H13" s="194">
        <v>19</v>
      </c>
      <c r="I13" s="11">
        <v>79.7</v>
      </c>
      <c r="J13" s="11">
        <v>8.9</v>
      </c>
      <c r="K13" s="11" t="e" vm="45">
        <v>#VALUE!</v>
      </c>
    </row>
    <row r="14" spans="1:11" x14ac:dyDescent="0.35">
      <c r="A14" s="197"/>
      <c r="B14" s="22" t="s">
        <v>63</v>
      </c>
      <c r="C14" s="11">
        <v>94.4</v>
      </c>
      <c r="D14" s="84" t="s">
        <v>202</v>
      </c>
      <c r="E14" s="84" t="s">
        <v>202</v>
      </c>
      <c r="F14" s="11">
        <v>84</v>
      </c>
      <c r="G14" s="193">
        <v>98</v>
      </c>
      <c r="H14" s="194">
        <v>2</v>
      </c>
      <c r="I14" s="11">
        <v>98</v>
      </c>
      <c r="J14" s="11">
        <v>10</v>
      </c>
      <c r="K14" s="11" t="e" vm="46">
        <v>#VALUE!</v>
      </c>
    </row>
    <row r="15" spans="1:11" x14ac:dyDescent="0.35">
      <c r="A15" s="197"/>
      <c r="B15" s="22" t="s">
        <v>64</v>
      </c>
      <c r="C15" s="11">
        <v>100</v>
      </c>
      <c r="D15" s="11">
        <v>100</v>
      </c>
      <c r="E15" s="11">
        <v>100</v>
      </c>
      <c r="F15" s="11">
        <v>100</v>
      </c>
      <c r="G15" s="193">
        <v>96</v>
      </c>
      <c r="H15" s="194">
        <v>4</v>
      </c>
      <c r="I15" s="11">
        <v>95.5</v>
      </c>
      <c r="J15" s="11">
        <v>1.5</v>
      </c>
      <c r="K15" s="11" t="e" vm="47">
        <v>#VALUE!</v>
      </c>
    </row>
    <row r="16" spans="1:11" x14ac:dyDescent="0.35">
      <c r="A16" s="197"/>
      <c r="B16" s="22" t="s">
        <v>65</v>
      </c>
      <c r="C16" s="11">
        <v>100</v>
      </c>
      <c r="D16" s="11">
        <v>100</v>
      </c>
      <c r="E16" s="11">
        <v>100</v>
      </c>
      <c r="F16" s="11">
        <v>92</v>
      </c>
      <c r="G16" s="193">
        <v>98</v>
      </c>
      <c r="H16" s="194">
        <v>2</v>
      </c>
      <c r="I16" s="11">
        <v>97.5</v>
      </c>
      <c r="J16" s="11">
        <v>9.6999999999999993</v>
      </c>
      <c r="K16" s="11" t="e" vm="48">
        <v>#VALUE!</v>
      </c>
    </row>
    <row r="17" spans="1:11" x14ac:dyDescent="0.35">
      <c r="A17" s="197"/>
      <c r="B17" s="22" t="s">
        <v>66</v>
      </c>
      <c r="C17" s="11">
        <v>100</v>
      </c>
      <c r="D17" s="11">
        <v>100</v>
      </c>
      <c r="E17" s="11">
        <v>100</v>
      </c>
      <c r="F17" s="11">
        <v>90</v>
      </c>
      <c r="G17" s="193">
        <v>82</v>
      </c>
      <c r="H17" s="194">
        <v>18</v>
      </c>
      <c r="I17" s="11">
        <v>85</v>
      </c>
      <c r="J17" s="11">
        <v>5.0999999999999996</v>
      </c>
      <c r="K17" s="11" t="e" vm="49">
        <v>#VALUE!</v>
      </c>
    </row>
    <row r="18" spans="1:11" x14ac:dyDescent="0.35">
      <c r="A18" s="197"/>
      <c r="B18" s="22" t="s">
        <v>67</v>
      </c>
      <c r="C18" s="11">
        <v>98.7</v>
      </c>
      <c r="D18" s="11">
        <v>99.3</v>
      </c>
      <c r="E18" s="11">
        <v>98</v>
      </c>
      <c r="F18" s="11">
        <v>100</v>
      </c>
      <c r="G18" s="193">
        <v>100</v>
      </c>
      <c r="H18" s="194">
        <v>0</v>
      </c>
      <c r="I18" s="11">
        <v>0.4</v>
      </c>
      <c r="J18" s="11">
        <v>0.5</v>
      </c>
      <c r="K18" s="11" t="e" vm="50">
        <v>#VALUE!</v>
      </c>
    </row>
    <row r="19" spans="1:11" x14ac:dyDescent="0.35">
      <c r="A19" s="197"/>
      <c r="B19" s="22" t="s">
        <v>68</v>
      </c>
      <c r="C19" s="11">
        <v>99.6</v>
      </c>
      <c r="D19" s="11">
        <v>99.8</v>
      </c>
      <c r="E19" s="11">
        <v>99.4</v>
      </c>
      <c r="F19" s="11">
        <v>83</v>
      </c>
      <c r="G19" s="193">
        <v>23</v>
      </c>
      <c r="H19" s="194">
        <v>77</v>
      </c>
      <c r="I19" s="11">
        <v>7.1</v>
      </c>
      <c r="J19" s="11">
        <v>30.8</v>
      </c>
      <c r="K19" s="11" t="e" vm="51">
        <v>#VALUE!</v>
      </c>
    </row>
    <row r="20" spans="1:11" x14ac:dyDescent="0.35">
      <c r="A20" s="197"/>
      <c r="B20" s="22" t="s">
        <v>69</v>
      </c>
      <c r="C20" s="11">
        <v>98.9</v>
      </c>
      <c r="D20" s="11">
        <v>98.9</v>
      </c>
      <c r="E20" s="11">
        <v>91.6</v>
      </c>
      <c r="F20" s="11">
        <v>84</v>
      </c>
      <c r="G20" s="193">
        <v>96</v>
      </c>
      <c r="H20" s="194">
        <v>4</v>
      </c>
      <c r="I20" s="11">
        <v>92.9</v>
      </c>
      <c r="J20" s="11">
        <v>12.1</v>
      </c>
      <c r="K20" s="11" t="e" vm="52">
        <v>#VALUE!</v>
      </c>
    </row>
    <row r="21" spans="1:11" x14ac:dyDescent="0.35">
      <c r="A21" s="197"/>
      <c r="B21" s="22" t="s">
        <v>70</v>
      </c>
      <c r="C21" s="11">
        <v>99.6</v>
      </c>
      <c r="D21" s="11">
        <v>100</v>
      </c>
      <c r="E21" s="11">
        <v>98.8</v>
      </c>
      <c r="F21" s="11">
        <v>100</v>
      </c>
      <c r="G21" s="193">
        <v>39</v>
      </c>
      <c r="H21" s="194">
        <v>61</v>
      </c>
      <c r="I21" s="11">
        <v>38.299999999999997</v>
      </c>
      <c r="J21" s="11">
        <v>14.5</v>
      </c>
      <c r="K21" s="11" t="e" vm="53">
        <v>#VALUE!</v>
      </c>
    </row>
    <row r="22" spans="1:11" x14ac:dyDescent="0.35">
      <c r="A22" s="198" t="s">
        <v>3</v>
      </c>
      <c r="B22" s="27" t="s">
        <v>71</v>
      </c>
      <c r="C22" s="11">
        <v>98.6</v>
      </c>
      <c r="D22" s="11">
        <v>96.5</v>
      </c>
      <c r="E22" s="11">
        <v>96.9</v>
      </c>
      <c r="F22" s="11">
        <v>96</v>
      </c>
      <c r="G22" s="193">
        <v>84</v>
      </c>
      <c r="H22" s="194">
        <v>16</v>
      </c>
      <c r="I22" s="11">
        <v>81.7</v>
      </c>
      <c r="J22" s="11">
        <v>21.8</v>
      </c>
      <c r="K22" s="11" t="e" vm="54">
        <v>#VALUE!</v>
      </c>
    </row>
    <row r="23" spans="1:11" x14ac:dyDescent="0.35">
      <c r="A23" s="198"/>
      <c r="B23" s="27" t="s">
        <v>72</v>
      </c>
      <c r="C23" s="11">
        <v>40.5</v>
      </c>
      <c r="D23" s="11">
        <v>64.3</v>
      </c>
      <c r="E23" s="11">
        <v>20.7</v>
      </c>
      <c r="F23" s="11">
        <v>1</v>
      </c>
      <c r="G23" s="193"/>
      <c r="H23" s="194"/>
      <c r="I23" s="11">
        <v>92.9</v>
      </c>
      <c r="J23" s="11">
        <v>87.4</v>
      </c>
      <c r="K23" s="11" t="e" vm="55">
        <v>#VALUE!</v>
      </c>
    </row>
    <row r="24" spans="1:11" x14ac:dyDescent="0.35">
      <c r="A24" s="198"/>
      <c r="B24" s="27" t="s">
        <v>73</v>
      </c>
      <c r="C24" s="11">
        <v>81.3</v>
      </c>
      <c r="D24" s="11">
        <v>81.900000000000006</v>
      </c>
      <c r="E24" s="11">
        <v>69.599999999999994</v>
      </c>
      <c r="F24" s="11">
        <v>5</v>
      </c>
      <c r="G24" s="193">
        <v>94</v>
      </c>
      <c r="H24" s="194">
        <v>6</v>
      </c>
      <c r="I24" s="11">
        <v>93.9</v>
      </c>
      <c r="J24" s="11">
        <v>42.5</v>
      </c>
      <c r="K24" s="11" t="e" vm="56">
        <v>#VALUE!</v>
      </c>
    </row>
    <row r="25" spans="1:11" x14ac:dyDescent="0.35">
      <c r="A25" s="198"/>
      <c r="B25" s="27" t="s">
        <v>74</v>
      </c>
      <c r="C25" s="11">
        <v>89.8</v>
      </c>
      <c r="D25" s="11">
        <v>98.3</v>
      </c>
      <c r="E25" s="11">
        <v>86.1</v>
      </c>
      <c r="F25" s="11">
        <v>10</v>
      </c>
      <c r="G25" s="193">
        <v>92</v>
      </c>
      <c r="H25" s="194">
        <v>8</v>
      </c>
      <c r="I25" s="11">
        <v>100</v>
      </c>
      <c r="J25" s="11">
        <v>39.299999999999997</v>
      </c>
      <c r="K25" s="11" t="e" vm="57">
        <v>#VALUE!</v>
      </c>
    </row>
    <row r="26" spans="1:11" x14ac:dyDescent="0.35">
      <c r="A26" s="198"/>
      <c r="B26" s="27" t="s">
        <v>75</v>
      </c>
      <c r="C26" s="11">
        <v>100</v>
      </c>
      <c r="D26" s="11">
        <v>100</v>
      </c>
      <c r="E26" s="11">
        <v>100</v>
      </c>
      <c r="F26" s="11">
        <v>100</v>
      </c>
      <c r="G26" s="193">
        <v>93</v>
      </c>
      <c r="H26" s="194">
        <v>7</v>
      </c>
      <c r="I26" s="11">
        <v>94.2</v>
      </c>
      <c r="J26" s="11">
        <v>1.2</v>
      </c>
      <c r="K26" s="11" t="e" vm="58">
        <v>#VALUE!</v>
      </c>
    </row>
    <row r="27" spans="1:11" x14ac:dyDescent="0.35">
      <c r="A27" s="198"/>
      <c r="B27" s="27" t="s">
        <v>76</v>
      </c>
      <c r="C27" s="11">
        <v>100</v>
      </c>
      <c r="D27" s="11">
        <v>100</v>
      </c>
      <c r="E27" s="11">
        <v>100</v>
      </c>
      <c r="F27" s="11">
        <v>99</v>
      </c>
      <c r="G27" s="193">
        <v>82</v>
      </c>
      <c r="H27" s="194">
        <v>18</v>
      </c>
      <c r="I27" s="11">
        <v>48.9</v>
      </c>
      <c r="J27" s="11">
        <v>8.6</v>
      </c>
      <c r="K27" s="11" t="e" vm="59">
        <v>#VALUE!</v>
      </c>
    </row>
    <row r="28" spans="1:11" x14ac:dyDescent="0.35">
      <c r="A28" s="198"/>
      <c r="B28" s="27" t="s">
        <v>77</v>
      </c>
      <c r="C28" s="11">
        <v>100</v>
      </c>
      <c r="D28" s="11">
        <v>100</v>
      </c>
      <c r="E28" s="11">
        <v>100</v>
      </c>
      <c r="F28" s="11">
        <v>100</v>
      </c>
      <c r="G28" s="193">
        <v>94</v>
      </c>
      <c r="H28" s="194">
        <v>6</v>
      </c>
      <c r="I28" s="11">
        <v>95.5</v>
      </c>
      <c r="J28" s="11">
        <v>1.9</v>
      </c>
      <c r="K28" s="11" t="e" vm="60">
        <v>#VALUE!</v>
      </c>
    </row>
    <row r="29" spans="1:11" x14ac:dyDescent="0.35">
      <c r="A29" s="198"/>
      <c r="B29" s="27" t="s">
        <v>78</v>
      </c>
      <c r="C29" s="11">
        <v>100</v>
      </c>
      <c r="D29" s="11">
        <v>100</v>
      </c>
      <c r="E29" s="11">
        <v>100</v>
      </c>
      <c r="F29" s="11">
        <v>100</v>
      </c>
      <c r="G29" s="193">
        <v>97</v>
      </c>
      <c r="H29" s="194">
        <v>3</v>
      </c>
      <c r="I29" s="11">
        <v>0.4</v>
      </c>
      <c r="J29" s="11">
        <v>1.1000000000000001</v>
      </c>
      <c r="K29" s="11"/>
    </row>
    <row r="30" spans="1:11" x14ac:dyDescent="0.35">
      <c r="A30" s="199" t="s">
        <v>79</v>
      </c>
      <c r="B30" s="27" t="s">
        <v>80</v>
      </c>
      <c r="C30" s="11">
        <v>99.3</v>
      </c>
      <c r="D30" s="11">
        <v>100</v>
      </c>
      <c r="E30" s="11">
        <v>98.3</v>
      </c>
      <c r="F30" s="11">
        <v>54</v>
      </c>
      <c r="G30" s="193">
        <v>48</v>
      </c>
      <c r="H30" s="194">
        <v>52</v>
      </c>
      <c r="I30" s="11">
        <v>39.9</v>
      </c>
      <c r="J30" s="11">
        <v>28.4</v>
      </c>
      <c r="K30" s="11" t="e" vm="61">
        <v>#VALUE!</v>
      </c>
    </row>
    <row r="31" spans="1:11" x14ac:dyDescent="0.35">
      <c r="A31" s="199"/>
      <c r="B31" s="27" t="s">
        <v>81</v>
      </c>
      <c r="C31" s="11">
        <v>20.5</v>
      </c>
      <c r="D31" s="11">
        <v>65.2</v>
      </c>
      <c r="E31" s="11">
        <v>13.4</v>
      </c>
      <c r="F31" s="11">
        <v>11</v>
      </c>
      <c r="G31" s="193">
        <v>66</v>
      </c>
      <c r="H31" s="194">
        <v>34</v>
      </c>
      <c r="I31" s="11">
        <v>33.200000000000003</v>
      </c>
      <c r="J31" s="11">
        <v>54.6</v>
      </c>
      <c r="K31" s="11" t="e" vm="62">
        <v>#VALUE!</v>
      </c>
    </row>
    <row r="32" spans="1:11" x14ac:dyDescent="0.35">
      <c r="A32" s="199"/>
      <c r="B32" s="27" t="s">
        <v>82</v>
      </c>
      <c r="C32" s="11">
        <v>81.3</v>
      </c>
      <c r="D32" s="11">
        <v>81.2</v>
      </c>
      <c r="E32" s="11">
        <v>81.3</v>
      </c>
      <c r="F32" s="11">
        <v>9</v>
      </c>
      <c r="G32" s="193">
        <v>90</v>
      </c>
      <c r="H32" s="194">
        <v>10</v>
      </c>
      <c r="I32" s="11">
        <v>93.4</v>
      </c>
      <c r="J32" s="11">
        <v>50.1</v>
      </c>
      <c r="K32" s="11" t="e" vm="63">
        <v>#VALUE!</v>
      </c>
    </row>
    <row r="33" spans="1:12" x14ac:dyDescent="0.35">
      <c r="A33" s="199"/>
      <c r="B33" s="27" t="s">
        <v>83</v>
      </c>
      <c r="C33" s="11">
        <v>100</v>
      </c>
      <c r="D33" s="11">
        <v>100</v>
      </c>
      <c r="E33" s="11">
        <v>100</v>
      </c>
      <c r="F33" s="11">
        <v>19</v>
      </c>
      <c r="G33" s="193">
        <v>100</v>
      </c>
      <c r="H33" s="194">
        <v>0</v>
      </c>
      <c r="I33" s="11">
        <v>99.6</v>
      </c>
      <c r="J33" s="11">
        <v>11.4</v>
      </c>
      <c r="K33" s="11" t="e" vm="64">
        <v>#VALUE!</v>
      </c>
    </row>
    <row r="34" spans="1:12" x14ac:dyDescent="0.35">
      <c r="A34" s="199"/>
      <c r="B34" s="27" t="s">
        <v>84</v>
      </c>
      <c r="C34" s="11">
        <v>61.6</v>
      </c>
      <c r="D34" s="11">
        <v>87.5</v>
      </c>
      <c r="E34" s="11">
        <v>54</v>
      </c>
      <c r="F34" s="11">
        <v>21</v>
      </c>
      <c r="G34" s="193">
        <v>77</v>
      </c>
      <c r="H34" s="194">
        <v>23</v>
      </c>
      <c r="I34" s="11">
        <v>74.8</v>
      </c>
      <c r="J34" s="11">
        <v>25</v>
      </c>
      <c r="K34" s="11" t="e" vm="65">
        <v>#VALUE!</v>
      </c>
    </row>
    <row r="35" spans="1:12" x14ac:dyDescent="0.35">
      <c r="A35" s="199"/>
      <c r="B35" s="27" t="s">
        <v>608</v>
      </c>
      <c r="C35" s="11">
        <v>86.9</v>
      </c>
      <c r="D35" s="11">
        <v>97.3</v>
      </c>
      <c r="E35" s="11">
        <v>83.7</v>
      </c>
      <c r="F35" s="11">
        <v>13</v>
      </c>
      <c r="G35" s="193">
        <v>87</v>
      </c>
      <c r="H35" s="194">
        <v>13</v>
      </c>
      <c r="I35" s="11">
        <v>95.1</v>
      </c>
      <c r="J35" s="11">
        <v>2</v>
      </c>
      <c r="K35" s="11"/>
    </row>
    <row r="36" spans="1:12" x14ac:dyDescent="0.35">
      <c r="A36" s="199"/>
      <c r="B36" s="27" t="s">
        <v>86</v>
      </c>
      <c r="C36" s="11">
        <v>95.9</v>
      </c>
      <c r="D36" s="11">
        <v>88.9</v>
      </c>
      <c r="E36" s="11">
        <v>94.3</v>
      </c>
      <c r="F36" s="11">
        <v>16</v>
      </c>
      <c r="G36" s="193">
        <v>80</v>
      </c>
      <c r="H36" s="194">
        <v>20</v>
      </c>
      <c r="I36" s="11">
        <v>83.6</v>
      </c>
      <c r="J36" s="11">
        <v>41.9</v>
      </c>
      <c r="K36" s="11" t="e" vm="66">
        <v>#VALUE!</v>
      </c>
    </row>
    <row r="37" spans="1:12" x14ac:dyDescent="0.35">
      <c r="A37" s="199"/>
      <c r="B37" s="27" t="s">
        <v>87</v>
      </c>
      <c r="C37" s="11">
        <v>100</v>
      </c>
      <c r="D37" s="11">
        <v>100</v>
      </c>
      <c r="E37" s="11">
        <v>100</v>
      </c>
      <c r="F37" s="11">
        <v>65</v>
      </c>
      <c r="G37" s="193">
        <v>97</v>
      </c>
      <c r="H37" s="194">
        <v>3</v>
      </c>
      <c r="I37" s="11">
        <v>97.6</v>
      </c>
      <c r="J37" s="11">
        <v>12.2</v>
      </c>
      <c r="K37" s="11" t="e" vm="67">
        <v>#VALUE!</v>
      </c>
    </row>
    <row r="38" spans="1:12" x14ac:dyDescent="0.35">
      <c r="A38" s="199"/>
      <c r="B38" s="27" t="s">
        <v>88</v>
      </c>
      <c r="C38" s="11">
        <v>100</v>
      </c>
      <c r="D38" s="11">
        <v>100</v>
      </c>
      <c r="E38" s="11">
        <v>100</v>
      </c>
      <c r="F38" s="11">
        <v>100</v>
      </c>
      <c r="G38" s="193">
        <v>91</v>
      </c>
      <c r="H38" s="194">
        <v>9</v>
      </c>
      <c r="I38" s="11">
        <v>90.2</v>
      </c>
      <c r="J38" s="11">
        <v>1.9</v>
      </c>
      <c r="K38" s="11" t="e" vm="68">
        <v>#VALUE!</v>
      </c>
    </row>
    <row r="39" spans="1:12" x14ac:dyDescent="0.35">
      <c r="A39" s="199"/>
      <c r="B39" s="27" t="s">
        <v>89</v>
      </c>
      <c r="C39" s="11">
        <v>100</v>
      </c>
      <c r="D39" s="11">
        <v>100</v>
      </c>
      <c r="E39" s="11">
        <v>100</v>
      </c>
      <c r="F39" s="11">
        <v>100</v>
      </c>
      <c r="G39" s="193">
        <v>76</v>
      </c>
      <c r="H39" s="194">
        <v>24</v>
      </c>
      <c r="I39" s="11">
        <v>95.4</v>
      </c>
      <c r="J39" s="11">
        <v>0.9</v>
      </c>
      <c r="K39" s="11" t="e" vm="69">
        <v>#VALUE!</v>
      </c>
    </row>
    <row r="40" spans="1:12" x14ac:dyDescent="0.35">
      <c r="A40" s="199"/>
      <c r="B40" s="27" t="s">
        <v>604</v>
      </c>
      <c r="C40" s="11">
        <v>100</v>
      </c>
      <c r="D40" s="84" t="s">
        <v>138</v>
      </c>
      <c r="E40" s="84" t="s">
        <v>138</v>
      </c>
      <c r="F40" s="11">
        <v>75</v>
      </c>
      <c r="G40" s="193">
        <v>78</v>
      </c>
      <c r="H40" s="194">
        <v>22</v>
      </c>
      <c r="I40" s="84" t="s">
        <v>138</v>
      </c>
      <c r="J40" s="84" t="s">
        <v>138</v>
      </c>
      <c r="K40" s="84" t="s">
        <v>138</v>
      </c>
      <c r="L40" s="63" t="s">
        <v>379</v>
      </c>
    </row>
    <row r="41" spans="1:12" x14ac:dyDescent="0.35">
      <c r="A41" s="199"/>
      <c r="B41" s="27" t="s">
        <v>605</v>
      </c>
      <c r="C41" s="11">
        <v>100</v>
      </c>
      <c r="D41" s="84" t="s">
        <v>138</v>
      </c>
      <c r="E41" s="84" t="s">
        <v>138</v>
      </c>
      <c r="F41" s="11">
        <v>99</v>
      </c>
      <c r="G41" s="193">
        <v>90</v>
      </c>
      <c r="H41" s="194">
        <v>10</v>
      </c>
      <c r="I41" s="84" t="s">
        <v>138</v>
      </c>
      <c r="J41" s="84" t="s">
        <v>138</v>
      </c>
      <c r="K41" s="84" t="s">
        <v>138</v>
      </c>
      <c r="L41" s="63" t="s">
        <v>379</v>
      </c>
    </row>
    <row r="42" spans="1:12" x14ac:dyDescent="0.35">
      <c r="A42" s="199"/>
      <c r="B42" s="27" t="s">
        <v>92</v>
      </c>
      <c r="C42" s="11">
        <v>100</v>
      </c>
      <c r="D42" s="11">
        <v>100</v>
      </c>
      <c r="E42" s="11">
        <v>100</v>
      </c>
      <c r="F42" s="11">
        <v>40</v>
      </c>
      <c r="G42" s="193">
        <v>68</v>
      </c>
      <c r="H42" s="194">
        <v>32</v>
      </c>
      <c r="I42" s="11">
        <v>50.9</v>
      </c>
      <c r="J42" s="11">
        <v>35.9</v>
      </c>
      <c r="K42" s="11" t="e" vm="70">
        <v>#VALUE!</v>
      </c>
    </row>
    <row r="43" spans="1:12" x14ac:dyDescent="0.35">
      <c r="A43" s="199"/>
      <c r="B43" s="27" t="s">
        <v>93</v>
      </c>
      <c r="C43" s="11">
        <v>100</v>
      </c>
      <c r="D43" s="11">
        <v>100</v>
      </c>
      <c r="E43" s="11">
        <v>100</v>
      </c>
      <c r="F43" s="11">
        <v>90</v>
      </c>
      <c r="G43" s="193">
        <v>85</v>
      </c>
      <c r="H43" s="194">
        <v>15</v>
      </c>
      <c r="I43" s="11">
        <v>85.8</v>
      </c>
      <c r="J43" s="11">
        <v>2.2999999999999998</v>
      </c>
      <c r="K43" s="11" t="e" vm="71">
        <v>#VALUE!</v>
      </c>
    </row>
    <row r="44" spans="1:12" x14ac:dyDescent="0.35">
      <c r="A44" s="199"/>
      <c r="B44" s="27" t="s">
        <v>94</v>
      </c>
      <c r="C44" s="11">
        <v>100</v>
      </c>
      <c r="D44" s="11">
        <v>100</v>
      </c>
      <c r="E44" s="11">
        <v>100</v>
      </c>
      <c r="F44" s="11">
        <v>77</v>
      </c>
      <c r="G44" s="195">
        <v>82</v>
      </c>
      <c r="H44" s="196">
        <v>18</v>
      </c>
      <c r="I44" s="11">
        <v>84.2</v>
      </c>
      <c r="J44" s="11">
        <v>5.2</v>
      </c>
      <c r="K44" s="11" t="e" vm="72">
        <v>#VALUE!</v>
      </c>
    </row>
  </sheetData>
  <sheetProtection sheet="1" objects="1" scenarios="1"/>
  <mergeCells count="7">
    <mergeCell ref="A1:K1"/>
    <mergeCell ref="J5:K5"/>
    <mergeCell ref="A6:A21"/>
    <mergeCell ref="A22:A29"/>
    <mergeCell ref="A30:A44"/>
    <mergeCell ref="G3:H3"/>
    <mergeCell ref="G5:H5"/>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17605-F54E-4818-B651-0CF323FE8A51}">
  <dimension ref="A1:F48"/>
  <sheetViews>
    <sheetView workbookViewId="0">
      <pane xSplit="2" ySplit="4" topLeftCell="C5" activePane="bottomRight" state="frozen"/>
      <selection pane="topRight" activeCell="C1" sqref="C1"/>
      <selection pane="bottomLeft" activeCell="A3" sqref="A3"/>
      <selection pane="bottomRight" activeCell="F4" sqref="F4"/>
    </sheetView>
  </sheetViews>
  <sheetFormatPr defaultRowHeight="14.5" x14ac:dyDescent="0.35"/>
  <cols>
    <col min="1" max="1" width="8.7265625" style="3"/>
    <col min="2" max="2" width="24.7265625" style="3" customWidth="1"/>
    <col min="3" max="3" width="24.81640625" style="3" customWidth="1"/>
    <col min="4" max="4" width="36.81640625" style="3" customWidth="1"/>
    <col min="5" max="5" width="25.81640625" style="3" customWidth="1"/>
    <col min="6" max="16384" width="8.7265625" style="3"/>
  </cols>
  <sheetData>
    <row r="1" spans="1:5" ht="28.5" customHeight="1" x14ac:dyDescent="0.35">
      <c r="A1" s="116" t="s">
        <v>323</v>
      </c>
      <c r="B1" s="116"/>
      <c r="C1" s="116"/>
      <c r="D1" s="116"/>
      <c r="E1" s="116"/>
    </row>
    <row r="2" spans="1:5" x14ac:dyDescent="0.35">
      <c r="A2" s="41" t="s">
        <v>329</v>
      </c>
    </row>
    <row r="3" spans="1:5" x14ac:dyDescent="0.35">
      <c r="A3" s="41"/>
    </row>
    <row r="4" spans="1:5" ht="30.5" customHeight="1" x14ac:dyDescent="0.35">
      <c r="A4" s="20" t="s">
        <v>49</v>
      </c>
      <c r="B4" s="20" t="s">
        <v>1</v>
      </c>
      <c r="C4" s="20" t="s">
        <v>621</v>
      </c>
      <c r="D4" s="20" t="s">
        <v>622</v>
      </c>
      <c r="E4" s="20" t="s">
        <v>623</v>
      </c>
    </row>
    <row r="5" spans="1:5" ht="66.5" x14ac:dyDescent="0.35">
      <c r="A5" s="20"/>
      <c r="B5" s="20"/>
      <c r="C5" s="143" t="s">
        <v>381</v>
      </c>
      <c r="D5" s="143" t="s">
        <v>624</v>
      </c>
      <c r="E5" s="143" t="s">
        <v>382</v>
      </c>
    </row>
    <row r="6" spans="1:5" x14ac:dyDescent="0.35">
      <c r="A6" s="197" t="s">
        <v>54</v>
      </c>
      <c r="B6" s="22" t="s">
        <v>55</v>
      </c>
      <c r="C6" s="144">
        <v>72.882999999999996</v>
      </c>
      <c r="D6" s="84" t="s">
        <v>204</v>
      </c>
      <c r="E6" s="11">
        <v>0.4</v>
      </c>
    </row>
    <row r="7" spans="1:5" x14ac:dyDescent="0.35">
      <c r="A7" s="197"/>
      <c r="B7" s="22" t="s">
        <v>56</v>
      </c>
      <c r="C7" s="84" t="s">
        <v>138</v>
      </c>
      <c r="D7" s="11">
        <v>0.5</v>
      </c>
      <c r="E7" s="84" t="s">
        <v>138</v>
      </c>
    </row>
    <row r="8" spans="1:5" x14ac:dyDescent="0.35">
      <c r="A8" s="197"/>
      <c r="B8" s="22" t="s">
        <v>57</v>
      </c>
      <c r="C8" s="144">
        <v>58.917000000000002</v>
      </c>
      <c r="D8" s="11">
        <v>0.6</v>
      </c>
      <c r="E8" s="11">
        <v>9</v>
      </c>
    </row>
    <row r="9" spans="1:5" x14ac:dyDescent="0.35">
      <c r="A9" s="197"/>
      <c r="B9" s="22" t="s">
        <v>58</v>
      </c>
      <c r="C9" s="144">
        <v>10.012</v>
      </c>
      <c r="D9" s="11">
        <v>5.4</v>
      </c>
      <c r="E9" s="11">
        <v>16.3</v>
      </c>
    </row>
    <row r="10" spans="1:5" x14ac:dyDescent="0.35">
      <c r="A10" s="197"/>
      <c r="B10" s="22" t="s">
        <v>59</v>
      </c>
      <c r="C10" s="144">
        <v>57.438000000000002</v>
      </c>
      <c r="D10" s="11">
        <v>0.4</v>
      </c>
      <c r="E10" s="11">
        <v>16.2</v>
      </c>
    </row>
    <row r="11" spans="1:5" x14ac:dyDescent="0.35">
      <c r="A11" s="197"/>
      <c r="B11" s="22" t="s">
        <v>60</v>
      </c>
      <c r="C11" s="144">
        <v>63.783999999999999</v>
      </c>
      <c r="D11" s="11">
        <v>0.4</v>
      </c>
      <c r="E11" s="11">
        <v>1.2</v>
      </c>
    </row>
    <row r="12" spans="1:5" x14ac:dyDescent="0.35">
      <c r="A12" s="197"/>
      <c r="B12" s="22" t="s">
        <v>61</v>
      </c>
      <c r="C12" s="144">
        <v>94.623000000000005</v>
      </c>
      <c r="D12" s="84" t="s">
        <v>204</v>
      </c>
      <c r="E12" s="11">
        <v>1.1000000000000001</v>
      </c>
    </row>
    <row r="13" spans="1:5" x14ac:dyDescent="0.35">
      <c r="A13" s="197"/>
      <c r="B13" s="22" t="s">
        <v>62</v>
      </c>
      <c r="C13" s="144">
        <v>92.47</v>
      </c>
      <c r="D13" s="11">
        <v>8</v>
      </c>
      <c r="E13" s="11">
        <v>5.6</v>
      </c>
    </row>
    <row r="14" spans="1:5" x14ac:dyDescent="0.35">
      <c r="A14" s="197"/>
      <c r="B14" s="22" t="s">
        <v>63</v>
      </c>
      <c r="C14" s="144">
        <v>65.539000000000001</v>
      </c>
      <c r="D14" s="11">
        <v>3.2</v>
      </c>
      <c r="E14" s="11">
        <v>5.0999999999999996</v>
      </c>
    </row>
    <row r="15" spans="1:5" x14ac:dyDescent="0.35">
      <c r="A15" s="197"/>
      <c r="B15" s="22" t="s">
        <v>64</v>
      </c>
      <c r="C15" s="144">
        <v>67.540999999999997</v>
      </c>
      <c r="D15" s="84" t="s">
        <v>204</v>
      </c>
      <c r="E15" s="11">
        <v>3.2</v>
      </c>
    </row>
    <row r="16" spans="1:5" x14ac:dyDescent="0.35">
      <c r="A16" s="197"/>
      <c r="B16" s="22" t="s">
        <v>65</v>
      </c>
      <c r="C16" s="144">
        <v>77.227000000000004</v>
      </c>
      <c r="D16" s="11">
        <v>1.6</v>
      </c>
      <c r="E16" s="11">
        <v>2.5</v>
      </c>
    </row>
    <row r="17" spans="1:5" x14ac:dyDescent="0.35">
      <c r="A17" s="197"/>
      <c r="B17" s="22" t="s">
        <v>66</v>
      </c>
      <c r="C17" s="144">
        <v>90.537999999999997</v>
      </c>
      <c r="D17" s="11">
        <v>2</v>
      </c>
      <c r="E17" s="11">
        <v>8.1999999999999993</v>
      </c>
    </row>
    <row r="18" spans="1:5" x14ac:dyDescent="0.35">
      <c r="A18" s="197"/>
      <c r="B18" s="22" t="s">
        <v>67</v>
      </c>
      <c r="C18" s="144">
        <v>68.540000000000006</v>
      </c>
      <c r="D18" s="84" t="s">
        <v>204</v>
      </c>
      <c r="E18" s="11">
        <v>0.8</v>
      </c>
    </row>
    <row r="19" spans="1:5" x14ac:dyDescent="0.35">
      <c r="A19" s="197"/>
      <c r="B19" s="22" t="s">
        <v>68</v>
      </c>
      <c r="C19" s="144">
        <v>63.502000000000002</v>
      </c>
      <c r="D19" s="11">
        <v>1.1000000000000001</v>
      </c>
      <c r="E19" s="11">
        <v>4.8</v>
      </c>
    </row>
    <row r="20" spans="1:5" x14ac:dyDescent="0.35">
      <c r="A20" s="197"/>
      <c r="B20" s="22" t="s">
        <v>69</v>
      </c>
      <c r="C20" s="144">
        <v>29.312999999999999</v>
      </c>
      <c r="D20" s="11">
        <v>1</v>
      </c>
      <c r="E20" s="11">
        <v>2.4</v>
      </c>
    </row>
    <row r="21" spans="1:5" x14ac:dyDescent="0.35">
      <c r="A21" s="197"/>
      <c r="B21" s="22" t="s">
        <v>70</v>
      </c>
      <c r="C21" s="144">
        <v>82.662000000000006</v>
      </c>
      <c r="D21" s="11">
        <v>1.4</v>
      </c>
      <c r="E21" s="11">
        <v>3.6</v>
      </c>
    </row>
    <row r="22" spans="1:5" x14ac:dyDescent="0.35">
      <c r="A22" s="183"/>
      <c r="B22" s="164" t="s">
        <v>184</v>
      </c>
      <c r="C22" s="169">
        <f>SUM(C6:C21)/16</f>
        <v>62.186812499999988</v>
      </c>
      <c r="D22" s="169">
        <f t="shared" ref="D22:E22" si="0">SUM(D6:D21)/16</f>
        <v>1.6</v>
      </c>
      <c r="E22" s="169">
        <f t="shared" si="0"/>
        <v>5.0250000000000004</v>
      </c>
    </row>
    <row r="23" spans="1:5" x14ac:dyDescent="0.35">
      <c r="A23" s="198" t="s">
        <v>3</v>
      </c>
      <c r="B23" s="27" t="s">
        <v>71</v>
      </c>
      <c r="C23" s="144">
        <v>100.997</v>
      </c>
      <c r="D23" s="11">
        <v>4.0999999999999996</v>
      </c>
      <c r="E23" s="11">
        <v>12.3</v>
      </c>
    </row>
    <row r="24" spans="1:5" x14ac:dyDescent="0.35">
      <c r="A24" s="198"/>
      <c r="B24" s="27" t="s">
        <v>72</v>
      </c>
      <c r="C24" s="144">
        <v>74.042000000000002</v>
      </c>
      <c r="D24" s="11">
        <v>8.8000000000000007</v>
      </c>
      <c r="E24" s="11">
        <v>9.3000000000000007</v>
      </c>
    </row>
    <row r="25" spans="1:5" x14ac:dyDescent="0.35">
      <c r="A25" s="198"/>
      <c r="B25" s="27" t="s">
        <v>73</v>
      </c>
      <c r="C25" s="144">
        <v>45.386000000000003</v>
      </c>
      <c r="D25" s="11">
        <v>12.5</v>
      </c>
      <c r="E25" s="11">
        <v>9.6999999999999993</v>
      </c>
    </row>
    <row r="26" spans="1:5" x14ac:dyDescent="0.35">
      <c r="A26" s="198"/>
      <c r="B26" s="27" t="s">
        <v>74</v>
      </c>
      <c r="C26" s="144">
        <v>32.579000000000001</v>
      </c>
      <c r="D26" s="11">
        <v>12.5</v>
      </c>
      <c r="E26" s="11">
        <v>19.600000000000001</v>
      </c>
    </row>
    <row r="27" spans="1:5" x14ac:dyDescent="0.35">
      <c r="A27" s="198"/>
      <c r="B27" s="27" t="s">
        <v>75</v>
      </c>
      <c r="C27" s="144">
        <v>135.893</v>
      </c>
      <c r="D27" s="11">
        <v>3.4</v>
      </c>
      <c r="E27" s="11">
        <v>0.1</v>
      </c>
    </row>
    <row r="28" spans="1:5" x14ac:dyDescent="0.35">
      <c r="A28" s="198"/>
      <c r="B28" s="27" t="s">
        <v>76</v>
      </c>
      <c r="C28" s="144">
        <v>87.448999999999998</v>
      </c>
      <c r="D28" s="11">
        <v>0.6</v>
      </c>
      <c r="E28" s="11">
        <v>1.9</v>
      </c>
    </row>
    <row r="29" spans="1:5" x14ac:dyDescent="0.35">
      <c r="A29" s="198"/>
      <c r="B29" s="27" t="s">
        <v>77</v>
      </c>
      <c r="C29" s="144">
        <v>58.378999999999998</v>
      </c>
      <c r="D29" s="84" t="s">
        <v>204</v>
      </c>
      <c r="E29" s="11">
        <v>0.6</v>
      </c>
    </row>
    <row r="30" spans="1:5" x14ac:dyDescent="0.35">
      <c r="A30" s="198"/>
      <c r="B30" s="27" t="s">
        <v>78</v>
      </c>
      <c r="C30" s="144">
        <v>176.29400000000001</v>
      </c>
      <c r="D30" s="11">
        <v>0</v>
      </c>
      <c r="E30" s="84" t="s">
        <v>138</v>
      </c>
    </row>
    <row r="31" spans="1:5" x14ac:dyDescent="0.35">
      <c r="A31" s="184"/>
      <c r="B31" s="176" t="s">
        <v>183</v>
      </c>
      <c r="C31" s="182">
        <f>SUM(C23:C30)/8</f>
        <v>88.877375000000001</v>
      </c>
      <c r="D31" s="182">
        <f t="shared" ref="D31:E31" si="1">SUM(D23:D30)/8</f>
        <v>5.2374999999999998</v>
      </c>
      <c r="E31" s="182">
        <f t="shared" si="1"/>
        <v>6.6875000000000009</v>
      </c>
    </row>
    <row r="32" spans="1:5" x14ac:dyDescent="0.35">
      <c r="A32" s="199" t="s">
        <v>79</v>
      </c>
      <c r="B32" s="27" t="s">
        <v>80</v>
      </c>
      <c r="C32" s="144">
        <v>79.834999999999994</v>
      </c>
      <c r="D32" s="11">
        <v>3.7</v>
      </c>
      <c r="E32" s="11">
        <v>7.2</v>
      </c>
    </row>
    <row r="33" spans="1:6" x14ac:dyDescent="0.35">
      <c r="A33" s="199"/>
      <c r="B33" s="27" t="s">
        <v>81</v>
      </c>
      <c r="C33" s="144">
        <v>49.993000000000002</v>
      </c>
      <c r="D33" s="11">
        <v>2.4</v>
      </c>
      <c r="E33" s="11">
        <v>0</v>
      </c>
    </row>
    <row r="34" spans="1:6" x14ac:dyDescent="0.35">
      <c r="A34" s="199"/>
      <c r="B34" s="27" t="s">
        <v>82</v>
      </c>
      <c r="C34" s="144">
        <v>25.146000000000001</v>
      </c>
      <c r="D34" s="11">
        <v>15.9</v>
      </c>
      <c r="E34" s="11">
        <v>6</v>
      </c>
    </row>
    <row r="35" spans="1:6" x14ac:dyDescent="0.35">
      <c r="A35" s="199"/>
      <c r="B35" s="27" t="s">
        <v>83</v>
      </c>
      <c r="C35" s="144">
        <v>14.679</v>
      </c>
      <c r="D35" s="11">
        <v>11.3</v>
      </c>
      <c r="E35" s="11">
        <v>11.8</v>
      </c>
    </row>
    <row r="36" spans="1:6" x14ac:dyDescent="0.35">
      <c r="A36" s="199"/>
      <c r="B36" s="27" t="s">
        <v>84</v>
      </c>
      <c r="C36" s="144">
        <v>51.466000000000001</v>
      </c>
      <c r="D36" s="11">
        <v>11.8</v>
      </c>
      <c r="E36" s="11">
        <v>13</v>
      </c>
    </row>
    <row r="37" spans="1:6" x14ac:dyDescent="0.35">
      <c r="A37" s="199"/>
      <c r="B37" s="27" t="s">
        <v>608</v>
      </c>
      <c r="C37" s="144">
        <v>6.8209999999999997</v>
      </c>
      <c r="D37" s="11">
        <v>25.9</v>
      </c>
      <c r="E37" s="11">
        <v>5</v>
      </c>
    </row>
    <row r="38" spans="1:6" x14ac:dyDescent="0.35">
      <c r="A38" s="199"/>
      <c r="B38" s="27" t="s">
        <v>86</v>
      </c>
      <c r="C38" s="144">
        <v>16.486000000000001</v>
      </c>
      <c r="D38" s="11">
        <v>20.100000000000001</v>
      </c>
      <c r="E38" s="11">
        <v>4.8</v>
      </c>
    </row>
    <row r="39" spans="1:6" x14ac:dyDescent="0.35">
      <c r="A39" s="199"/>
      <c r="B39" s="27" t="s">
        <v>87</v>
      </c>
      <c r="C39" s="144">
        <v>14.925000000000001</v>
      </c>
      <c r="D39" s="11">
        <v>39.799999999999997</v>
      </c>
      <c r="E39" s="11">
        <v>11.9</v>
      </c>
    </row>
    <row r="40" spans="1:6" x14ac:dyDescent="0.35">
      <c r="A40" s="199"/>
      <c r="B40" s="27" t="s">
        <v>88</v>
      </c>
      <c r="C40" s="144">
        <v>12.968999999999999</v>
      </c>
      <c r="D40" s="11">
        <v>15.1</v>
      </c>
      <c r="E40" s="11">
        <v>1.4</v>
      </c>
    </row>
    <row r="41" spans="1:6" x14ac:dyDescent="0.35">
      <c r="A41" s="199"/>
      <c r="B41" s="27" t="s">
        <v>89</v>
      </c>
      <c r="C41" s="144">
        <v>59.027000000000001</v>
      </c>
      <c r="D41" s="11">
        <v>10.3</v>
      </c>
      <c r="E41" s="11">
        <v>0.8</v>
      </c>
    </row>
    <row r="42" spans="1:6" x14ac:dyDescent="0.35">
      <c r="A42" s="199"/>
      <c r="B42" s="27" t="s">
        <v>90</v>
      </c>
      <c r="C42" s="144">
        <v>30</v>
      </c>
      <c r="D42" s="84" t="s">
        <v>204</v>
      </c>
      <c r="E42" s="84" t="s">
        <v>138</v>
      </c>
      <c r="F42" s="63" t="s">
        <v>383</v>
      </c>
    </row>
    <row r="43" spans="1:6" x14ac:dyDescent="0.35">
      <c r="A43" s="199"/>
      <c r="B43" s="27" t="s">
        <v>91</v>
      </c>
      <c r="C43" s="84" t="s">
        <v>138</v>
      </c>
      <c r="D43" s="84" t="s">
        <v>138</v>
      </c>
      <c r="E43" s="84" t="s">
        <v>138</v>
      </c>
    </row>
    <row r="44" spans="1:6" x14ac:dyDescent="0.35">
      <c r="A44" s="199"/>
      <c r="B44" s="27" t="s">
        <v>92</v>
      </c>
      <c r="C44" s="144">
        <v>17.684999999999999</v>
      </c>
      <c r="D44" s="11">
        <v>11.3</v>
      </c>
      <c r="E44" s="11">
        <v>24</v>
      </c>
    </row>
    <row r="45" spans="1:6" x14ac:dyDescent="0.35">
      <c r="A45" s="199"/>
      <c r="B45" s="27" t="s">
        <v>93</v>
      </c>
      <c r="C45" s="144">
        <v>37.82</v>
      </c>
      <c r="D45" s="11">
        <v>20.3</v>
      </c>
      <c r="E45" s="11">
        <v>42.6</v>
      </c>
    </row>
    <row r="46" spans="1:6" x14ac:dyDescent="0.35">
      <c r="A46" s="199"/>
      <c r="B46" s="27" t="s">
        <v>94</v>
      </c>
      <c r="C46" s="144">
        <v>3.5960000000000001</v>
      </c>
      <c r="D46" s="11">
        <v>81.099999999999994</v>
      </c>
      <c r="E46" s="11">
        <v>4.2</v>
      </c>
    </row>
    <row r="47" spans="1:6" x14ac:dyDescent="0.35">
      <c r="A47" s="146"/>
      <c r="B47" s="156" t="s">
        <v>182</v>
      </c>
      <c r="C47" s="157">
        <f>SUM(C32:C46)/15</f>
        <v>28.029866666666667</v>
      </c>
      <c r="D47" s="157">
        <f t="shared" ref="D47:E47" si="2">SUM(D32:D46)/15</f>
        <v>17.933333333333334</v>
      </c>
      <c r="E47" s="157">
        <f t="shared" si="2"/>
        <v>8.8466666666666658</v>
      </c>
    </row>
    <row r="48" spans="1:6" x14ac:dyDescent="0.35">
      <c r="A48" s="11"/>
      <c r="B48" s="141" t="s">
        <v>181</v>
      </c>
      <c r="C48" s="145">
        <f>SUM(C6:C21,C23:C30,C32:C46)/39</f>
        <v>54.524512820512811</v>
      </c>
      <c r="D48" s="145">
        <f t="shared" ref="D48:E48" si="3">SUM(D6:D21,D23:D30,D32:D46)/39</f>
        <v>8.6282051282051277</v>
      </c>
      <c r="E48" s="145">
        <f t="shared" si="3"/>
        <v>6.8358974358974365</v>
      </c>
    </row>
  </sheetData>
  <sheetProtection sheet="1" objects="1" scenarios="1"/>
  <mergeCells count="3">
    <mergeCell ref="A6:A21"/>
    <mergeCell ref="A23:A30"/>
    <mergeCell ref="A32:A4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2ABEA-16F2-4DC3-A66C-33E65444BE40}">
  <sheetPr>
    <pageSetUpPr fitToPage="1"/>
  </sheetPr>
  <dimension ref="A1:I51"/>
  <sheetViews>
    <sheetView zoomScaleNormal="100" workbookViewId="0">
      <selection activeCell="A2" sqref="A2"/>
    </sheetView>
  </sheetViews>
  <sheetFormatPr defaultRowHeight="14.5" x14ac:dyDescent="0.35"/>
  <cols>
    <col min="1" max="2" width="8.7265625" style="3"/>
    <col min="3" max="3" width="17" style="3" customWidth="1"/>
    <col min="4" max="16384" width="8.7265625" style="3"/>
  </cols>
  <sheetData>
    <row r="1" spans="1:9" ht="28" customHeight="1" x14ac:dyDescent="0.35">
      <c r="A1" s="208" t="s">
        <v>316</v>
      </c>
      <c r="B1" s="208"/>
      <c r="C1" s="208"/>
      <c r="D1" s="208"/>
      <c r="E1" s="208"/>
      <c r="F1" s="208"/>
      <c r="G1" s="208"/>
      <c r="H1" s="208"/>
      <c r="I1" s="208"/>
    </row>
    <row r="2" spans="1:9" x14ac:dyDescent="0.35">
      <c r="A2" s="188" t="s">
        <v>315</v>
      </c>
    </row>
    <row r="3" spans="1:9" x14ac:dyDescent="0.35">
      <c r="A3" s="10"/>
    </row>
    <row r="4" spans="1:9" x14ac:dyDescent="0.35">
      <c r="A4" s="11"/>
      <c r="B4" s="12"/>
      <c r="C4" s="11"/>
      <c r="D4" s="206" t="s">
        <v>0</v>
      </c>
      <c r="E4" s="206"/>
      <c r="F4" s="206"/>
      <c r="G4" s="206"/>
      <c r="H4" s="206"/>
      <c r="I4" s="206"/>
    </row>
    <row r="5" spans="1:9" x14ac:dyDescent="0.35">
      <c r="A5" s="13" t="s">
        <v>49</v>
      </c>
      <c r="B5" s="13" t="s">
        <v>607</v>
      </c>
      <c r="C5" s="14" t="s">
        <v>1</v>
      </c>
      <c r="D5" s="207" t="s">
        <v>387</v>
      </c>
      <c r="E5" s="207"/>
      <c r="F5" s="207"/>
      <c r="G5" s="207"/>
      <c r="H5" s="207"/>
      <c r="I5" s="207"/>
    </row>
    <row r="6" spans="1:9" x14ac:dyDescent="0.35">
      <c r="A6" s="15"/>
      <c r="B6" s="15"/>
      <c r="C6" s="15"/>
      <c r="D6" s="15">
        <v>2008</v>
      </c>
      <c r="E6" s="15">
        <v>2011</v>
      </c>
      <c r="F6" s="15">
        <v>2014</v>
      </c>
      <c r="G6" s="15">
        <v>2017</v>
      </c>
      <c r="H6" s="15">
        <v>2020</v>
      </c>
      <c r="I6" s="14">
        <v>2023</v>
      </c>
    </row>
    <row r="7" spans="1:9" x14ac:dyDescent="0.35">
      <c r="A7" s="11"/>
      <c r="B7" s="11"/>
      <c r="C7" s="18" t="s">
        <v>2</v>
      </c>
      <c r="D7" s="18"/>
      <c r="E7" s="18"/>
      <c r="F7" s="18"/>
      <c r="G7" s="18"/>
      <c r="H7" s="18"/>
      <c r="I7" s="19"/>
    </row>
    <row r="8" spans="1:9" x14ac:dyDescent="0.35">
      <c r="A8" s="170" t="s">
        <v>3</v>
      </c>
      <c r="B8" s="171">
        <v>13</v>
      </c>
      <c r="C8" s="172" t="s">
        <v>4</v>
      </c>
      <c r="D8" s="172">
        <v>0.92400000000000004</v>
      </c>
      <c r="E8" s="172">
        <v>0.93300000000000005</v>
      </c>
      <c r="F8" s="172">
        <v>0.93400000000000005</v>
      </c>
      <c r="G8" s="172">
        <v>0.93500000000000005</v>
      </c>
      <c r="H8" s="172">
        <v>0.94399999999999995</v>
      </c>
      <c r="I8" s="173">
        <v>0.94599999999999995</v>
      </c>
    </row>
    <row r="9" spans="1:9" x14ac:dyDescent="0.35">
      <c r="A9" s="158" t="s">
        <v>5</v>
      </c>
      <c r="B9" s="159">
        <v>53</v>
      </c>
      <c r="C9" s="160" t="s">
        <v>6</v>
      </c>
      <c r="D9" s="160">
        <v>0.83</v>
      </c>
      <c r="E9" s="160">
        <v>0.82799999999999996</v>
      </c>
      <c r="F9" s="160">
        <v>0.83699999999999997</v>
      </c>
      <c r="G9" s="160">
        <v>0.84499999999999997</v>
      </c>
      <c r="H9" s="160">
        <v>0.84</v>
      </c>
      <c r="I9" s="161">
        <v>0.85099999999999998</v>
      </c>
    </row>
    <row r="10" spans="1:9" x14ac:dyDescent="0.35">
      <c r="A10" s="170" t="s">
        <v>3</v>
      </c>
      <c r="B10" s="171">
        <v>54</v>
      </c>
      <c r="C10" s="172" t="s">
        <v>7</v>
      </c>
      <c r="D10" s="172"/>
      <c r="E10" s="172">
        <v>0.77200000000000002</v>
      </c>
      <c r="F10" s="172">
        <v>0.81399999999999995</v>
      </c>
      <c r="G10" s="172">
        <v>0.84399999999999997</v>
      </c>
      <c r="H10" s="172">
        <v>0.85299999999999998</v>
      </c>
      <c r="I10" s="173">
        <v>0.84799999999999998</v>
      </c>
    </row>
    <row r="11" spans="1:9" x14ac:dyDescent="0.35">
      <c r="A11" s="158" t="s">
        <v>5</v>
      </c>
      <c r="B11" s="159">
        <v>58</v>
      </c>
      <c r="C11" s="160" t="s">
        <v>8</v>
      </c>
      <c r="D11" s="160">
        <v>0.77600000000000002</v>
      </c>
      <c r="E11" s="160">
        <v>0.8</v>
      </c>
      <c r="F11" s="160">
        <v>0.82899999999999996</v>
      </c>
      <c r="G11" s="160">
        <v>0.83399999999999996</v>
      </c>
      <c r="H11" s="160">
        <v>0.82799999999999996</v>
      </c>
      <c r="I11" s="161">
        <v>0.84</v>
      </c>
    </row>
    <row r="12" spans="1:9" x14ac:dyDescent="0.35">
      <c r="A12" s="158" t="s">
        <v>5</v>
      </c>
      <c r="B12" s="159">
        <v>66</v>
      </c>
      <c r="C12" s="160" t="s">
        <v>9</v>
      </c>
      <c r="D12" s="160">
        <v>0.80100000000000005</v>
      </c>
      <c r="E12" s="160">
        <v>0.80200000000000005</v>
      </c>
      <c r="F12" s="160">
        <v>0.80700000000000005</v>
      </c>
      <c r="G12" s="160">
        <v>0.81</v>
      </c>
      <c r="H12" s="160">
        <v>0.79700000000000004</v>
      </c>
      <c r="I12" s="161">
        <v>0.82</v>
      </c>
    </row>
    <row r="13" spans="1:9" x14ac:dyDescent="0.35">
      <c r="A13" s="158" t="s">
        <v>5</v>
      </c>
      <c r="B13" s="159">
        <v>69</v>
      </c>
      <c r="C13" s="160" t="s">
        <v>10</v>
      </c>
      <c r="D13" s="160">
        <v>0.79400000000000004</v>
      </c>
      <c r="E13" s="160">
        <v>0.79400000000000004</v>
      </c>
      <c r="F13" s="160">
        <v>0.79900000000000004</v>
      </c>
      <c r="G13" s="160">
        <v>0.80400000000000005</v>
      </c>
      <c r="H13" s="160">
        <v>0.80300000000000005</v>
      </c>
      <c r="I13" s="161">
        <v>0.81100000000000005</v>
      </c>
    </row>
    <row r="14" spans="1:9" x14ac:dyDescent="0.35">
      <c r="A14" s="158" t="s">
        <v>5</v>
      </c>
      <c r="B14" s="159">
        <v>72</v>
      </c>
      <c r="C14" s="160" t="s">
        <v>11</v>
      </c>
      <c r="D14" s="160">
        <v>0.78200000000000003</v>
      </c>
      <c r="E14" s="160">
        <v>0.79200000000000004</v>
      </c>
      <c r="F14" s="160">
        <v>0.80500000000000005</v>
      </c>
      <c r="G14" s="160">
        <v>0.80600000000000005</v>
      </c>
      <c r="H14" s="160">
        <v>0.8</v>
      </c>
      <c r="I14" s="161">
        <v>0.80700000000000005</v>
      </c>
    </row>
    <row r="15" spans="1:9" x14ac:dyDescent="0.35">
      <c r="A15" s="170" t="s">
        <v>3</v>
      </c>
      <c r="B15" s="171">
        <v>73</v>
      </c>
      <c r="C15" s="172" t="s">
        <v>12</v>
      </c>
      <c r="D15" s="172">
        <v>0.74199999999999999</v>
      </c>
      <c r="E15" s="172">
        <v>0.76200000000000001</v>
      </c>
      <c r="F15" s="172">
        <v>0.79</v>
      </c>
      <c r="G15" s="172">
        <v>0.79900000000000004</v>
      </c>
      <c r="H15" s="172">
        <v>0.79500000000000004</v>
      </c>
      <c r="I15" s="173">
        <v>0.80600000000000005</v>
      </c>
    </row>
    <row r="16" spans="1:9" x14ac:dyDescent="0.35">
      <c r="A16" s="11"/>
      <c r="B16" s="11"/>
      <c r="C16" s="18" t="s">
        <v>13</v>
      </c>
      <c r="D16" s="18"/>
      <c r="E16" s="18"/>
      <c r="F16" s="18"/>
      <c r="G16" s="18"/>
      <c r="H16" s="18"/>
      <c r="I16" s="19"/>
    </row>
    <row r="17" spans="1:9" x14ac:dyDescent="0.35">
      <c r="A17" s="158" t="s">
        <v>5</v>
      </c>
      <c r="B17" s="159">
        <v>76</v>
      </c>
      <c r="C17" s="160" t="s">
        <v>14</v>
      </c>
      <c r="D17" s="160">
        <v>0.74099999999999999</v>
      </c>
      <c r="E17" s="160">
        <v>0.749</v>
      </c>
      <c r="F17" s="160">
        <v>0.75900000000000001</v>
      </c>
      <c r="G17" s="160">
        <v>0.77800000000000002</v>
      </c>
      <c r="H17" s="160">
        <v>0.78100000000000003</v>
      </c>
      <c r="I17" s="161">
        <v>0.79800000000000004</v>
      </c>
    </row>
    <row r="18" spans="1:9" x14ac:dyDescent="0.35">
      <c r="A18" s="158" t="s">
        <v>5</v>
      </c>
      <c r="B18" s="159">
        <v>80</v>
      </c>
      <c r="C18" s="160" t="s">
        <v>15</v>
      </c>
      <c r="D18" s="160">
        <v>0.77100000000000002</v>
      </c>
      <c r="E18" s="160">
        <v>0.77300000000000002</v>
      </c>
      <c r="F18" s="160">
        <v>0.77900000000000003</v>
      </c>
      <c r="G18" s="160">
        <v>0.78400000000000003</v>
      </c>
      <c r="H18" s="160">
        <v>0.78200000000000003</v>
      </c>
      <c r="I18" s="161">
        <v>0.79100000000000004</v>
      </c>
    </row>
    <row r="19" spans="1:9" x14ac:dyDescent="0.35">
      <c r="A19" s="146" t="s">
        <v>16</v>
      </c>
      <c r="B19" s="147">
        <v>84</v>
      </c>
      <c r="C19" s="148" t="s">
        <v>17</v>
      </c>
      <c r="D19" s="148">
        <v>0.77300000000000002</v>
      </c>
      <c r="E19" s="148">
        <v>0.78400000000000003</v>
      </c>
      <c r="F19" s="148">
        <v>0.79500000000000004</v>
      </c>
      <c r="G19" s="148">
        <v>0.80400000000000005</v>
      </c>
      <c r="H19" s="148">
        <v>0.79900000000000004</v>
      </c>
      <c r="I19" s="149">
        <v>0.78600000000000003</v>
      </c>
    </row>
    <row r="20" spans="1:9" x14ac:dyDescent="0.35">
      <c r="A20" s="158" t="s">
        <v>5</v>
      </c>
      <c r="B20" s="159">
        <v>89</v>
      </c>
      <c r="C20" s="160" t="s">
        <v>18</v>
      </c>
      <c r="D20" s="160">
        <v>0.70399999999999996</v>
      </c>
      <c r="E20" s="160">
        <v>0.72099999999999997</v>
      </c>
      <c r="F20" s="160">
        <v>0.73699999999999999</v>
      </c>
      <c r="G20" s="160">
        <v>0.77</v>
      </c>
      <c r="H20" s="160">
        <v>0.76700000000000002</v>
      </c>
      <c r="I20" s="161">
        <v>0.77600000000000002</v>
      </c>
    </row>
    <row r="21" spans="1:9" x14ac:dyDescent="0.35">
      <c r="A21" s="158" t="s">
        <v>5</v>
      </c>
      <c r="B21" s="159">
        <v>89</v>
      </c>
      <c r="C21" s="160" t="s">
        <v>19</v>
      </c>
      <c r="D21" s="160">
        <v>0.63200000000000001</v>
      </c>
      <c r="E21" s="160">
        <v>0.65900000000000003</v>
      </c>
      <c r="F21" s="160">
        <v>0.67800000000000005</v>
      </c>
      <c r="G21" s="160">
        <v>0.69599999999999995</v>
      </c>
      <c r="H21" s="160">
        <v>0.72199999999999998</v>
      </c>
      <c r="I21" s="161">
        <v>0.77600000000000002</v>
      </c>
    </row>
    <row r="22" spans="1:9" x14ac:dyDescent="0.35">
      <c r="A22" s="146" t="s">
        <v>16</v>
      </c>
      <c r="B22" s="147">
        <v>92</v>
      </c>
      <c r="C22" s="148" t="s">
        <v>20</v>
      </c>
      <c r="D22" s="148">
        <v>0.71699999999999997</v>
      </c>
      <c r="E22" s="148">
        <v>0.73099999999999998</v>
      </c>
      <c r="F22" s="148">
        <v>0.74</v>
      </c>
      <c r="G22" s="148">
        <v>0.755</v>
      </c>
      <c r="H22" s="148">
        <v>0.76500000000000001</v>
      </c>
      <c r="I22" s="149">
        <v>0.76900000000000002</v>
      </c>
    </row>
    <row r="23" spans="1:9" x14ac:dyDescent="0.35">
      <c r="A23" s="170" t="s">
        <v>3</v>
      </c>
      <c r="B23" s="171">
        <v>93</v>
      </c>
      <c r="C23" s="172" t="s">
        <v>21</v>
      </c>
      <c r="D23" s="172">
        <v>0.68100000000000005</v>
      </c>
      <c r="E23" s="172">
        <v>0.69799999999999995</v>
      </c>
      <c r="F23" s="172">
        <v>0.71799999999999997</v>
      </c>
      <c r="G23" s="172">
        <v>0.73899999999999999</v>
      </c>
      <c r="H23" s="172">
        <v>0.73</v>
      </c>
      <c r="I23" s="173">
        <v>0.76600000000000001</v>
      </c>
    </row>
    <row r="24" spans="1:9" x14ac:dyDescent="0.35">
      <c r="A24" s="158" t="s">
        <v>5</v>
      </c>
      <c r="B24" s="159">
        <v>97</v>
      </c>
      <c r="C24" s="160" t="s">
        <v>22</v>
      </c>
      <c r="D24" s="160">
        <v>0.78800000000000003</v>
      </c>
      <c r="E24" s="160">
        <v>0.78100000000000003</v>
      </c>
      <c r="F24" s="160">
        <v>0.77</v>
      </c>
      <c r="G24" s="160">
        <v>0.76700000000000002</v>
      </c>
      <c r="H24" s="160">
        <v>0.76200000000000001</v>
      </c>
      <c r="I24" s="161">
        <v>0.76200000000000001</v>
      </c>
    </row>
    <row r="25" spans="1:9" x14ac:dyDescent="0.35">
      <c r="A25" s="158" t="s">
        <v>5</v>
      </c>
      <c r="B25" s="159">
        <v>98</v>
      </c>
      <c r="C25" s="160" t="s">
        <v>23</v>
      </c>
      <c r="D25" s="160">
        <v>0.745</v>
      </c>
      <c r="E25" s="160">
        <v>0.745</v>
      </c>
      <c r="F25" s="160">
        <v>0.748</v>
      </c>
      <c r="G25" s="160">
        <v>0.73499999999999999</v>
      </c>
      <c r="H25" s="160">
        <v>0.753</v>
      </c>
      <c r="I25" s="161">
        <v>0.76100000000000001</v>
      </c>
    </row>
    <row r="26" spans="1:9" x14ac:dyDescent="0.35">
      <c r="A26" s="158" t="s">
        <v>5</v>
      </c>
      <c r="B26" s="159">
        <v>103</v>
      </c>
      <c r="C26" s="160" t="s">
        <v>24</v>
      </c>
      <c r="D26" s="160">
        <v>0.749</v>
      </c>
      <c r="E26" s="160">
        <v>0.755</v>
      </c>
      <c r="F26" s="160">
        <v>0.746</v>
      </c>
      <c r="G26" s="160">
        <v>0.75700000000000001</v>
      </c>
      <c r="H26" s="160">
        <v>0.73399999999999999</v>
      </c>
      <c r="I26" s="161">
        <v>0.748</v>
      </c>
    </row>
    <row r="27" spans="1:9" x14ac:dyDescent="0.35">
      <c r="A27" s="146" t="s">
        <v>16</v>
      </c>
      <c r="B27" s="147">
        <v>108</v>
      </c>
      <c r="C27" s="148" t="s">
        <v>25</v>
      </c>
      <c r="D27" s="148"/>
      <c r="E27" s="148">
        <v>0.66600000000000004</v>
      </c>
      <c r="F27" s="148">
        <v>0.68100000000000005</v>
      </c>
      <c r="G27" s="148">
        <v>0.70199999999999996</v>
      </c>
      <c r="H27" s="148">
        <v>0.72199999999999998</v>
      </c>
      <c r="I27" s="149">
        <v>0.73299999999999998</v>
      </c>
    </row>
    <row r="28" spans="1:9" x14ac:dyDescent="0.35">
      <c r="A28" s="146" t="s">
        <v>16</v>
      </c>
      <c r="B28" s="147">
        <v>111</v>
      </c>
      <c r="C28" s="148" t="s">
        <v>26</v>
      </c>
      <c r="D28" s="148">
        <v>0.69</v>
      </c>
      <c r="E28" s="148">
        <v>0.70099999999999996</v>
      </c>
      <c r="F28" s="148">
        <v>0.71199999999999997</v>
      </c>
      <c r="G28" s="148">
        <v>0.72499999999999998</v>
      </c>
      <c r="H28" s="148">
        <v>0.71799999999999997</v>
      </c>
      <c r="I28" s="149">
        <v>0.73099999999999998</v>
      </c>
    </row>
    <row r="29" spans="1:9" x14ac:dyDescent="0.35">
      <c r="A29" s="158" t="s">
        <v>5</v>
      </c>
      <c r="B29" s="159">
        <v>114</v>
      </c>
      <c r="C29" s="160" t="s">
        <v>27</v>
      </c>
      <c r="D29" s="160">
        <v>0.70099999999999996</v>
      </c>
      <c r="E29" s="160">
        <v>0.70799999999999996</v>
      </c>
      <c r="F29" s="160">
        <v>0.71499999999999997</v>
      </c>
      <c r="G29" s="160">
        <v>0.71499999999999997</v>
      </c>
      <c r="H29" s="160">
        <v>0.71399999999999997</v>
      </c>
      <c r="I29" s="161">
        <v>0.72199999999999998</v>
      </c>
    </row>
    <row r="30" spans="1:9" x14ac:dyDescent="0.35">
      <c r="A30" s="158" t="s">
        <v>5</v>
      </c>
      <c r="B30" s="159">
        <v>115</v>
      </c>
      <c r="C30" s="160" t="s">
        <v>28</v>
      </c>
      <c r="D30" s="160">
        <v>0.72399999999999998</v>
      </c>
      <c r="E30" s="160">
        <v>0.72499999999999998</v>
      </c>
      <c r="F30" s="160">
        <v>0.72099999999999997</v>
      </c>
      <c r="G30" s="160">
        <v>0.72199999999999998</v>
      </c>
      <c r="H30" s="160">
        <v>0.71299999999999997</v>
      </c>
      <c r="I30" s="161">
        <v>0.72099999999999997</v>
      </c>
    </row>
    <row r="31" spans="1:9" x14ac:dyDescent="0.35">
      <c r="A31" s="158" t="s">
        <v>5</v>
      </c>
      <c r="B31" s="159">
        <v>117</v>
      </c>
      <c r="C31" s="160" t="s">
        <v>29</v>
      </c>
      <c r="D31" s="160">
        <v>0.71099999999999997</v>
      </c>
      <c r="E31" s="160">
        <v>0.71099999999999997</v>
      </c>
      <c r="F31" s="160">
        <v>0.71199999999999997</v>
      </c>
      <c r="G31" s="160">
        <v>0.71499999999999997</v>
      </c>
      <c r="H31" s="160">
        <v>0.71099999999999997</v>
      </c>
      <c r="I31" s="161">
        <v>0.72</v>
      </c>
    </row>
    <row r="32" spans="1:9" x14ac:dyDescent="0.35">
      <c r="A32" s="146" t="s">
        <v>16</v>
      </c>
      <c r="B32" s="147">
        <v>122</v>
      </c>
      <c r="C32" s="148" t="s">
        <v>30</v>
      </c>
      <c r="D32" s="148">
        <v>0.70199999999999996</v>
      </c>
      <c r="E32" s="148">
        <v>0.71099999999999997</v>
      </c>
      <c r="F32" s="148">
        <v>0.70599999999999996</v>
      </c>
      <c r="G32" s="148">
        <v>0.71199999999999997</v>
      </c>
      <c r="H32" s="148">
        <v>0.70799999999999996</v>
      </c>
      <c r="I32" s="149">
        <v>0.70799999999999996</v>
      </c>
    </row>
    <row r="33" spans="1:9" x14ac:dyDescent="0.35">
      <c r="A33" s="146" t="s">
        <v>16</v>
      </c>
      <c r="B33" s="147">
        <v>124</v>
      </c>
      <c r="C33" s="148" t="s">
        <v>31</v>
      </c>
      <c r="D33" s="148">
        <v>0.61399999999999999</v>
      </c>
      <c r="E33" s="148">
        <v>0.624</v>
      </c>
      <c r="F33" s="148">
        <v>0.65500000000000003</v>
      </c>
      <c r="G33" s="148">
        <v>0.67</v>
      </c>
      <c r="H33" s="148">
        <v>0.68400000000000005</v>
      </c>
      <c r="I33" s="149">
        <v>0.70299999999999996</v>
      </c>
    </row>
    <row r="34" spans="1:9" x14ac:dyDescent="0.35">
      <c r="A34" s="11"/>
      <c r="B34" s="11"/>
      <c r="C34" s="18" t="s">
        <v>32</v>
      </c>
      <c r="D34" s="18"/>
      <c r="E34" s="18"/>
      <c r="F34" s="18"/>
      <c r="G34" s="18"/>
      <c r="H34" s="18"/>
      <c r="I34" s="19"/>
    </row>
    <row r="35" spans="1:9" x14ac:dyDescent="0.35">
      <c r="A35" s="146" t="s">
        <v>16</v>
      </c>
      <c r="B35" s="147">
        <v>129</v>
      </c>
      <c r="C35" s="148" t="s">
        <v>33</v>
      </c>
      <c r="D35" s="148">
        <v>0.63600000000000001</v>
      </c>
      <c r="E35" s="148">
        <v>0.64100000000000001</v>
      </c>
      <c r="F35" s="148">
        <v>0.65</v>
      </c>
      <c r="G35" s="148">
        <v>0.66800000000000004</v>
      </c>
      <c r="H35" s="148">
        <v>0.68100000000000005</v>
      </c>
      <c r="I35" s="149">
        <v>0.68899999999999995</v>
      </c>
    </row>
    <row r="36" spans="1:9" x14ac:dyDescent="0.35">
      <c r="A36" s="170" t="s">
        <v>3</v>
      </c>
      <c r="B36" s="171">
        <v>135</v>
      </c>
      <c r="C36" s="172" t="s">
        <v>34</v>
      </c>
      <c r="D36" s="172">
        <v>0.64300000000000002</v>
      </c>
      <c r="E36" s="172">
        <v>0.65400000000000003</v>
      </c>
      <c r="F36" s="172">
        <v>0.65900000000000003</v>
      </c>
      <c r="G36" s="172">
        <v>0.66300000000000003</v>
      </c>
      <c r="H36" s="172">
        <v>0.64700000000000002</v>
      </c>
      <c r="I36" s="173">
        <v>0.66800000000000004</v>
      </c>
    </row>
    <row r="37" spans="1:9" x14ac:dyDescent="0.35">
      <c r="A37" s="146" t="s">
        <v>16</v>
      </c>
      <c r="B37" s="147">
        <v>140</v>
      </c>
      <c r="C37" s="148" t="s">
        <v>35</v>
      </c>
      <c r="D37" s="148">
        <v>0.59599999999999997</v>
      </c>
      <c r="E37" s="148">
        <v>0.60299999999999998</v>
      </c>
      <c r="F37" s="148">
        <v>0.61499999999999999</v>
      </c>
      <c r="G37" s="148">
        <v>0.63</v>
      </c>
      <c r="H37" s="148">
        <v>0.63200000000000001</v>
      </c>
      <c r="I37" s="149">
        <v>0.64400000000000002</v>
      </c>
    </row>
    <row r="38" spans="1:9" x14ac:dyDescent="0.35">
      <c r="A38" s="170" t="s">
        <v>3</v>
      </c>
      <c r="B38" s="171">
        <v>141</v>
      </c>
      <c r="C38" s="172" t="s">
        <v>36</v>
      </c>
      <c r="D38" s="172">
        <v>0.55700000000000005</v>
      </c>
      <c r="E38" s="172">
        <v>0.56899999999999995</v>
      </c>
      <c r="F38" s="172">
        <v>0.59599999999999997</v>
      </c>
      <c r="G38" s="172">
        <v>0.61699999999999999</v>
      </c>
      <c r="H38" s="172">
        <v>0.628</v>
      </c>
      <c r="I38" s="173">
        <v>0.63700000000000001</v>
      </c>
    </row>
    <row r="39" spans="1:9" x14ac:dyDescent="0.35">
      <c r="A39" s="146" t="s">
        <v>16</v>
      </c>
      <c r="B39" s="147">
        <v>142</v>
      </c>
      <c r="C39" s="148" t="s">
        <v>37</v>
      </c>
      <c r="D39" s="148">
        <v>0.63400000000000001</v>
      </c>
      <c r="E39" s="148">
        <v>0.65500000000000003</v>
      </c>
      <c r="F39" s="148">
        <v>0.63700000000000001</v>
      </c>
      <c r="G39" s="148">
        <v>0.621</v>
      </c>
      <c r="H39" s="148">
        <v>0.65</v>
      </c>
      <c r="I39" s="149">
        <v>0.63400000000000001</v>
      </c>
    </row>
    <row r="40" spans="1:9" x14ac:dyDescent="0.35">
      <c r="A40" s="146" t="s">
        <v>16</v>
      </c>
      <c r="B40" s="147">
        <v>146</v>
      </c>
      <c r="C40" s="148" t="s">
        <v>38</v>
      </c>
      <c r="D40" s="148">
        <v>0.57799999999999996</v>
      </c>
      <c r="E40" s="148">
        <v>0.58699999999999997</v>
      </c>
      <c r="F40" s="148">
        <v>0.59699999999999998</v>
      </c>
      <c r="G40" s="148">
        <v>0.60699999999999998</v>
      </c>
      <c r="H40" s="148">
        <v>0.61699999999999999</v>
      </c>
      <c r="I40" s="149">
        <v>0.621</v>
      </c>
    </row>
    <row r="41" spans="1:9" x14ac:dyDescent="0.35">
      <c r="A41" s="146" t="s">
        <v>16</v>
      </c>
      <c r="B41" s="147">
        <v>149</v>
      </c>
      <c r="C41" s="148" t="s">
        <v>39</v>
      </c>
      <c r="D41" s="148">
        <v>0.6</v>
      </c>
      <c r="E41" s="148">
        <v>0.60499999999999998</v>
      </c>
      <c r="F41" s="148">
        <v>0.60199999999999998</v>
      </c>
      <c r="G41" s="148">
        <v>0.60699999999999998</v>
      </c>
      <c r="H41" s="148">
        <v>0.60899999999999999</v>
      </c>
      <c r="I41" s="149">
        <v>0.61499999999999999</v>
      </c>
    </row>
    <row r="42" spans="1:9" x14ac:dyDescent="0.35">
      <c r="A42" s="170" t="s">
        <v>3</v>
      </c>
      <c r="B42" s="171">
        <v>152</v>
      </c>
      <c r="C42" s="172" t="s">
        <v>40</v>
      </c>
      <c r="D42" s="172">
        <v>0.51900000000000002</v>
      </c>
      <c r="E42" s="172">
        <v>0.54100000000000004</v>
      </c>
      <c r="F42" s="172">
        <v>0.56000000000000005</v>
      </c>
      <c r="G42" s="172">
        <v>0.57699999999999996</v>
      </c>
      <c r="H42" s="172">
        <v>0.59199999999999997</v>
      </c>
      <c r="I42" s="173">
        <v>0.60299999999999998</v>
      </c>
    </row>
    <row r="43" spans="1:9" x14ac:dyDescent="0.35">
      <c r="A43" s="146" t="s">
        <v>16</v>
      </c>
      <c r="B43" s="147">
        <v>156</v>
      </c>
      <c r="C43" s="148" t="s">
        <v>41</v>
      </c>
      <c r="D43" s="148">
        <v>0.55600000000000005</v>
      </c>
      <c r="E43" s="148">
        <v>0.56699999999999995</v>
      </c>
      <c r="F43" s="148">
        <v>0.57499999999999996</v>
      </c>
      <c r="G43" s="148">
        <v>0.58099999999999996</v>
      </c>
      <c r="H43" s="148">
        <v>0.57899999999999996</v>
      </c>
      <c r="I43" s="149">
        <v>0.58399999999999996</v>
      </c>
    </row>
    <row r="44" spans="1:9" x14ac:dyDescent="0.35">
      <c r="A44" s="146" t="s">
        <v>16</v>
      </c>
      <c r="B44" s="147">
        <v>160</v>
      </c>
      <c r="C44" s="148" t="s">
        <v>42</v>
      </c>
      <c r="D44" s="148">
        <v>0.48899999999999999</v>
      </c>
      <c r="E44" s="148">
        <v>0.50800000000000001</v>
      </c>
      <c r="F44" s="148">
        <v>0.53400000000000003</v>
      </c>
      <c r="G44" s="148">
        <v>0.55500000000000005</v>
      </c>
      <c r="H44" s="148">
        <v>0.56699999999999995</v>
      </c>
      <c r="I44" s="149">
        <v>0.57599999999999996</v>
      </c>
    </row>
    <row r="45" spans="1:9" x14ac:dyDescent="0.35">
      <c r="A45" s="158" t="s">
        <v>5</v>
      </c>
      <c r="B45" s="159">
        <v>166</v>
      </c>
      <c r="C45" s="160" t="s">
        <v>43</v>
      </c>
      <c r="D45" s="160">
        <v>0.52800000000000002</v>
      </c>
      <c r="E45" s="160">
        <v>0.53600000000000003</v>
      </c>
      <c r="F45" s="160">
        <v>0.54900000000000004</v>
      </c>
      <c r="G45" s="160">
        <v>0.55900000000000005</v>
      </c>
      <c r="H45" s="160">
        <v>0.55500000000000005</v>
      </c>
      <c r="I45" s="161">
        <v>0.55400000000000005</v>
      </c>
    </row>
    <row r="46" spans="1:9" x14ac:dyDescent="0.35">
      <c r="A46" s="11"/>
      <c r="B46" s="11"/>
      <c r="C46" s="18" t="s">
        <v>44</v>
      </c>
      <c r="D46" s="18"/>
      <c r="E46" s="18"/>
      <c r="F46" s="18"/>
      <c r="G46" s="18"/>
      <c r="H46" s="18"/>
      <c r="I46" s="19"/>
    </row>
    <row r="47" spans="1:9" x14ac:dyDescent="0.35">
      <c r="A47" s="170" t="s">
        <v>3</v>
      </c>
      <c r="B47" s="171">
        <v>174</v>
      </c>
      <c r="C47" s="172" t="s">
        <v>45</v>
      </c>
      <c r="D47" s="172">
        <v>0.436</v>
      </c>
      <c r="E47" s="172">
        <v>0.46</v>
      </c>
      <c r="F47" s="172">
        <v>0.47599999999999998</v>
      </c>
      <c r="G47" s="172">
        <v>0.49099999999999999</v>
      </c>
      <c r="H47" s="172">
        <v>0.498</v>
      </c>
      <c r="I47" s="173">
        <v>0.51400000000000001</v>
      </c>
    </row>
    <row r="48" spans="1:9" x14ac:dyDescent="0.35">
      <c r="A48" s="11"/>
      <c r="B48" s="11"/>
      <c r="C48" s="16"/>
      <c r="D48" s="16"/>
      <c r="E48" s="16"/>
      <c r="F48" s="16"/>
      <c r="G48" s="16"/>
      <c r="H48" s="16"/>
      <c r="I48" s="17"/>
    </row>
    <row r="49" spans="1:9" x14ac:dyDescent="0.35">
      <c r="A49" s="11"/>
      <c r="B49" s="11"/>
      <c r="C49" s="172" t="s">
        <v>46</v>
      </c>
      <c r="D49" s="174">
        <f>(D8+D15+E10+D23+D36+D38+D42+D47)/8</f>
        <v>0.65925</v>
      </c>
      <c r="E49" s="174">
        <f>(E8+E15+E10+E23+E36+E38+E42+E47)/8</f>
        <v>0.67362500000000003</v>
      </c>
      <c r="F49" s="174">
        <f>(F8+F15+F10+F23+F36+F38+F42+F47)/8</f>
        <v>0.69337499999999996</v>
      </c>
      <c r="G49" s="174">
        <f>(G8+G15+G10+G23+G36+G38+G42+G47)/8</f>
        <v>0.70812499999999989</v>
      </c>
      <c r="H49" s="174">
        <f>(H8+H15+H10+H23+H36+H38+H42+H47)/8</f>
        <v>0.71087499999999992</v>
      </c>
      <c r="I49" s="174">
        <f>(I8+I15+I10+I23+I36+I38+I42+I47)/8</f>
        <v>0.72349999999999992</v>
      </c>
    </row>
    <row r="50" spans="1:9" x14ac:dyDescent="0.35">
      <c r="A50" s="11"/>
      <c r="B50" s="11"/>
      <c r="C50" s="160" t="s">
        <v>47</v>
      </c>
      <c r="D50" s="162">
        <f t="shared" ref="D50:I50" si="0">(D9+D11+D12+D13+D14+D17+D18+D20+D21+D24+D25+D26+D29+D30+D31+D45)/16</f>
        <v>0.73606250000000006</v>
      </c>
      <c r="E50" s="162">
        <f t="shared" si="0"/>
        <v>0.74243749999999997</v>
      </c>
      <c r="F50" s="162">
        <f t="shared" si="0"/>
        <v>0.74943749999999998</v>
      </c>
      <c r="G50" s="162">
        <f t="shared" si="0"/>
        <v>0.75606249999999997</v>
      </c>
      <c r="H50" s="162">
        <f t="shared" si="0"/>
        <v>0.75387499999999996</v>
      </c>
      <c r="I50" s="162">
        <f t="shared" si="0"/>
        <v>0.76612499999999994</v>
      </c>
    </row>
    <row r="51" spans="1:9" x14ac:dyDescent="0.35">
      <c r="A51" s="11"/>
      <c r="B51" s="11"/>
      <c r="C51" s="148" t="s">
        <v>48</v>
      </c>
      <c r="D51" s="150">
        <f t="shared" ref="D51:I51" si="1">(D19+D22+D27+D28+D32+D33+D35+D37+D39+D40+D41+D43+D44)/13</f>
        <v>0.58346153846153848</v>
      </c>
      <c r="E51" s="150">
        <f t="shared" si="1"/>
        <v>0.64484615384615374</v>
      </c>
      <c r="F51" s="150">
        <f t="shared" si="1"/>
        <v>0.65376923076923077</v>
      </c>
      <c r="G51" s="150">
        <f t="shared" si="1"/>
        <v>0.66438461538461546</v>
      </c>
      <c r="H51" s="150">
        <f t="shared" si="1"/>
        <v>0.67161538461538461</v>
      </c>
      <c r="I51" s="150">
        <f t="shared" si="1"/>
        <v>0.67638461538461547</v>
      </c>
    </row>
  </sheetData>
  <sheetProtection sheet="1" objects="1" scenarios="1"/>
  <mergeCells count="3">
    <mergeCell ref="D4:I4"/>
    <mergeCell ref="D5:I5"/>
    <mergeCell ref="A1:I1"/>
  </mergeCells>
  <pageMargins left="0.7" right="0.7" top="0.75" bottom="0.75" header="0.3" footer="0.3"/>
  <pageSetup scale="4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F1358-62E4-48E4-9A22-8F8A0650F68B}">
  <sheetPr>
    <pageSetUpPr fitToPage="1"/>
  </sheetPr>
  <dimension ref="A1:H49"/>
  <sheetViews>
    <sheetView zoomScale="80" zoomScaleNormal="80" workbookViewId="0">
      <pane xSplit="2" ySplit="3" topLeftCell="C4" activePane="bottomRight" state="frozen"/>
      <selection pane="topRight" activeCell="C1" sqref="C1"/>
      <selection pane="bottomLeft" activeCell="A4" sqref="A4"/>
      <selection pane="bottomRight" activeCell="B19" sqref="B19"/>
    </sheetView>
  </sheetViews>
  <sheetFormatPr defaultRowHeight="14.5" x14ac:dyDescent="0.35"/>
  <cols>
    <col min="1" max="1" width="12.26953125" customWidth="1"/>
    <col min="2" max="2" width="26.1796875" customWidth="1"/>
    <col min="3" max="4" width="27.6328125" customWidth="1"/>
    <col min="5" max="5" width="20.7265625" customWidth="1"/>
    <col min="6" max="6" width="8.26953125" customWidth="1"/>
    <col min="7" max="7" width="31.6328125" customWidth="1"/>
  </cols>
  <sheetData>
    <row r="1" spans="1:8" ht="33.5" customHeight="1" x14ac:dyDescent="0.35">
      <c r="A1" s="208" t="s">
        <v>410</v>
      </c>
      <c r="B1" s="208"/>
      <c r="C1" s="208"/>
      <c r="D1" s="208"/>
      <c r="E1" s="208"/>
      <c r="F1" s="208"/>
      <c r="G1" s="208"/>
    </row>
    <row r="3" spans="1:8" x14ac:dyDescent="0.35">
      <c r="A3" s="209" t="s">
        <v>49</v>
      </c>
      <c r="B3" s="209" t="s">
        <v>1</v>
      </c>
      <c r="C3" s="20" t="s">
        <v>50</v>
      </c>
      <c r="D3" s="20" t="s">
        <v>424</v>
      </c>
      <c r="E3" s="20" t="s">
        <v>52</v>
      </c>
      <c r="F3" s="134" t="s">
        <v>53</v>
      </c>
      <c r="G3" s="20" t="s">
        <v>51</v>
      </c>
      <c r="H3" s="2"/>
    </row>
    <row r="4" spans="1:8" ht="31.5" x14ac:dyDescent="0.35">
      <c r="A4" s="209"/>
      <c r="B4" s="209"/>
      <c r="C4" s="21" t="s">
        <v>324</v>
      </c>
      <c r="D4" s="21" t="s">
        <v>325</v>
      </c>
      <c r="E4" s="210" t="s">
        <v>326</v>
      </c>
      <c r="F4" s="210"/>
      <c r="G4" s="21" t="s">
        <v>327</v>
      </c>
      <c r="H4" s="2"/>
    </row>
    <row r="5" spans="1:8" x14ac:dyDescent="0.35">
      <c r="A5" s="197" t="s">
        <v>54</v>
      </c>
      <c r="B5" s="22" t="s">
        <v>55</v>
      </c>
      <c r="C5" s="23">
        <v>10010</v>
      </c>
      <c r="D5" s="23">
        <v>619786</v>
      </c>
      <c r="E5" s="24">
        <v>130</v>
      </c>
      <c r="F5" s="25" t="e" vm="1">
        <v>#VALUE!</v>
      </c>
      <c r="G5" s="26">
        <f t="shared" ref="G5:G20" si="0">E5/C5</f>
        <v>1.2987012987012988E-2</v>
      </c>
    </row>
    <row r="6" spans="1:8" x14ac:dyDescent="0.35">
      <c r="A6" s="197"/>
      <c r="B6" s="22" t="s">
        <v>56</v>
      </c>
      <c r="C6" s="23">
        <v>103800</v>
      </c>
      <c r="D6" s="23">
        <v>352259</v>
      </c>
      <c r="E6" s="23">
        <v>64010</v>
      </c>
      <c r="F6" s="25" t="e" vm="2">
        <v>#VALUE!</v>
      </c>
      <c r="G6" s="26">
        <f t="shared" si="0"/>
        <v>0.6166666666666667</v>
      </c>
    </row>
    <row r="7" spans="1:8" x14ac:dyDescent="0.35">
      <c r="A7" s="197"/>
      <c r="B7" s="22" t="s">
        <v>57</v>
      </c>
      <c r="C7" s="23">
        <v>48198</v>
      </c>
      <c r="D7" s="23">
        <v>377574</v>
      </c>
      <c r="E7" s="23">
        <v>26679</v>
      </c>
      <c r="F7" s="25" t="e" vm="3">
        <v>#VALUE!</v>
      </c>
      <c r="G7" s="26">
        <f t="shared" si="0"/>
        <v>0.55352919208265905</v>
      </c>
    </row>
    <row r="8" spans="1:8" x14ac:dyDescent="0.35">
      <c r="A8" s="197"/>
      <c r="B8" s="22" t="s">
        <v>58</v>
      </c>
      <c r="C8" s="23">
        <v>27760</v>
      </c>
      <c r="D8" s="23">
        <v>117376</v>
      </c>
      <c r="E8" s="23">
        <v>17950</v>
      </c>
      <c r="F8" s="25" t="e" vm="4">
        <v>#VALUE!</v>
      </c>
      <c r="G8" s="26">
        <f t="shared" si="0"/>
        <v>0.64661383285302598</v>
      </c>
    </row>
    <row r="9" spans="1:8" x14ac:dyDescent="0.35">
      <c r="A9" s="197"/>
      <c r="B9" s="22" t="s">
        <v>59</v>
      </c>
      <c r="C9" s="23">
        <v>10830</v>
      </c>
      <c r="D9" s="23">
        <v>286046</v>
      </c>
      <c r="E9" s="23">
        <v>4170</v>
      </c>
      <c r="F9" s="25" t="e" vm="5">
        <v>#VALUE!</v>
      </c>
      <c r="G9" s="26">
        <f t="shared" si="0"/>
        <v>0.38504155124653738</v>
      </c>
    </row>
    <row r="10" spans="1:8" x14ac:dyDescent="0.35">
      <c r="A10" s="197"/>
      <c r="B10" s="22" t="s">
        <v>60</v>
      </c>
      <c r="C10" s="24">
        <v>440</v>
      </c>
      <c r="D10" s="23">
        <v>111568</v>
      </c>
      <c r="E10" s="24">
        <v>90</v>
      </c>
      <c r="F10" s="25" t="e" vm="6">
        <v>#VALUE!</v>
      </c>
      <c r="G10" s="26">
        <f t="shared" si="0"/>
        <v>0.20454545454545456</v>
      </c>
    </row>
    <row r="11" spans="1:8" x14ac:dyDescent="0.35">
      <c r="A11" s="197"/>
      <c r="B11" s="22" t="s">
        <v>61</v>
      </c>
      <c r="C11" s="24">
        <v>430</v>
      </c>
      <c r="D11" s="23">
        <v>185050</v>
      </c>
      <c r="E11" s="24">
        <v>100</v>
      </c>
      <c r="F11" s="25" t="e" vm="7">
        <v>#VALUE!</v>
      </c>
      <c r="G11" s="26">
        <f t="shared" si="0"/>
        <v>0.23255813953488372</v>
      </c>
    </row>
    <row r="12" spans="1:8" x14ac:dyDescent="0.35">
      <c r="A12" s="197"/>
      <c r="B12" s="22" t="s">
        <v>62</v>
      </c>
      <c r="C12" s="24">
        <v>750</v>
      </c>
      <c r="D12" s="23">
        <v>28552</v>
      </c>
      <c r="E12" s="24">
        <v>250</v>
      </c>
      <c r="F12" s="25" t="e" vm="8">
        <v>#VALUE!</v>
      </c>
      <c r="G12" s="26">
        <f t="shared" si="0"/>
        <v>0.33333333333333331</v>
      </c>
    </row>
    <row r="13" spans="1:8" x14ac:dyDescent="0.35">
      <c r="A13" s="197"/>
      <c r="B13" s="22" t="s">
        <v>63</v>
      </c>
      <c r="C13" s="24">
        <v>340</v>
      </c>
      <c r="D13" s="23">
        <v>25571</v>
      </c>
      <c r="E13" s="24">
        <v>80</v>
      </c>
      <c r="F13" s="25" t="e" vm="9">
        <v>#VALUE!</v>
      </c>
      <c r="G13" s="26">
        <f t="shared" si="0"/>
        <v>0.23529411764705882</v>
      </c>
    </row>
    <row r="14" spans="1:8" x14ac:dyDescent="0.35">
      <c r="A14" s="197"/>
      <c r="B14" s="22" t="s">
        <v>64</v>
      </c>
      <c r="C14" s="24">
        <v>260</v>
      </c>
      <c r="D14" s="23">
        <v>9502</v>
      </c>
      <c r="E14" s="24">
        <v>60</v>
      </c>
      <c r="F14" s="25" t="e" vm="10">
        <v>#VALUE!</v>
      </c>
      <c r="G14" s="26">
        <f t="shared" si="0"/>
        <v>0.23076923076923078</v>
      </c>
    </row>
    <row r="15" spans="1:8" x14ac:dyDescent="0.35">
      <c r="A15" s="197"/>
      <c r="B15" s="22" t="s">
        <v>65</v>
      </c>
      <c r="C15" s="24">
        <v>610</v>
      </c>
      <c r="D15" s="23">
        <v>15413</v>
      </c>
      <c r="E15" s="24">
        <v>99</v>
      </c>
      <c r="F15" s="25" t="e" vm="11">
        <v>#VALUE!</v>
      </c>
      <c r="G15" s="26">
        <f t="shared" si="0"/>
        <v>0.16229508196721312</v>
      </c>
    </row>
    <row r="16" spans="1:8" x14ac:dyDescent="0.35">
      <c r="A16" s="197"/>
      <c r="B16" s="22" t="s">
        <v>66</v>
      </c>
      <c r="C16" s="24">
        <v>390</v>
      </c>
      <c r="D16" s="23">
        <v>36244</v>
      </c>
      <c r="E16" s="24">
        <v>70</v>
      </c>
      <c r="F16" s="25" t="e" vm="12">
        <v>#VALUE!</v>
      </c>
      <c r="G16" s="26">
        <f t="shared" si="0"/>
        <v>0.17948717948717949</v>
      </c>
    </row>
    <row r="17" spans="1:7" x14ac:dyDescent="0.35">
      <c r="A17" s="197"/>
      <c r="B17" s="22" t="s">
        <v>67</v>
      </c>
      <c r="C17" s="23">
        <v>5130</v>
      </c>
      <c r="D17" s="23">
        <v>80173</v>
      </c>
      <c r="E17" s="24">
        <v>540</v>
      </c>
      <c r="F17" s="25" t="e" vm="13">
        <v>#VALUE!</v>
      </c>
      <c r="G17" s="26">
        <f t="shared" si="0"/>
        <v>0.10526315789473684</v>
      </c>
    </row>
    <row r="18" spans="1:7" x14ac:dyDescent="0.35">
      <c r="A18" s="197"/>
      <c r="B18" s="22" t="s">
        <v>68</v>
      </c>
      <c r="C18" s="23">
        <v>22810</v>
      </c>
      <c r="D18" s="23">
        <v>34312</v>
      </c>
      <c r="E18" s="23">
        <v>1820</v>
      </c>
      <c r="F18" s="25" t="e" vm="14">
        <v>#VALUE!</v>
      </c>
      <c r="G18" s="26">
        <f t="shared" si="0"/>
        <v>7.9789565979833402E-2</v>
      </c>
    </row>
    <row r="19" spans="1:7" x14ac:dyDescent="0.35">
      <c r="A19" s="197"/>
      <c r="B19" s="22" t="s">
        <v>69</v>
      </c>
      <c r="C19" s="23">
        <v>211140</v>
      </c>
      <c r="D19" s="23">
        <v>138695</v>
      </c>
      <c r="E19" s="23">
        <v>7200</v>
      </c>
      <c r="F19" s="25" t="e" vm="15">
        <v>#VALUE!</v>
      </c>
      <c r="G19" s="26">
        <f t="shared" si="0"/>
        <v>3.4100596760443309E-2</v>
      </c>
    </row>
    <row r="20" spans="1:7" x14ac:dyDescent="0.35">
      <c r="A20" s="197"/>
      <c r="B20" s="22" t="s">
        <v>70</v>
      </c>
      <c r="C20" s="23">
        <v>160508</v>
      </c>
      <c r="D20" s="23">
        <v>133303</v>
      </c>
      <c r="E20" s="24">
        <v>714</v>
      </c>
      <c r="F20" s="25" t="e" vm="16">
        <v>#VALUE!</v>
      </c>
      <c r="G20" s="26">
        <f t="shared" si="0"/>
        <v>4.4483764049143967E-3</v>
      </c>
    </row>
    <row r="21" spans="1:7" x14ac:dyDescent="0.35">
      <c r="A21" s="163"/>
      <c r="B21" s="185" t="s">
        <v>185</v>
      </c>
      <c r="C21" s="165">
        <f>SUM(C5:C20)</f>
        <v>603406</v>
      </c>
      <c r="D21" s="165">
        <f>SUM(D5:D20)</f>
        <v>2551424</v>
      </c>
      <c r="E21" s="166">
        <f>SUM(E5:E20)</f>
        <v>123962</v>
      </c>
      <c r="F21" s="167"/>
      <c r="G21" s="167"/>
    </row>
    <row r="22" spans="1:7" x14ac:dyDescent="0.35">
      <c r="A22" s="198" t="s">
        <v>3</v>
      </c>
      <c r="B22" s="27" t="s">
        <v>71</v>
      </c>
      <c r="C22" s="28">
        <v>4030</v>
      </c>
      <c r="D22" s="28">
        <v>801936</v>
      </c>
      <c r="E22" s="29">
        <v>790</v>
      </c>
      <c r="F22" s="30" t="e" vm="17">
        <v>#VALUE!</v>
      </c>
      <c r="G22" s="26">
        <f t="shared" ref="G22:G29" si="1">E22/C22</f>
        <v>0.19602977667493796</v>
      </c>
    </row>
    <row r="23" spans="1:7" x14ac:dyDescent="0.35">
      <c r="A23" s="198"/>
      <c r="B23" s="27" t="s">
        <v>72</v>
      </c>
      <c r="C23" s="28">
        <v>28120</v>
      </c>
      <c r="D23" s="28">
        <v>141022</v>
      </c>
      <c r="E23" s="28">
        <v>8405</v>
      </c>
      <c r="F23" s="30" t="e" vm="18">
        <v>#VALUE!</v>
      </c>
      <c r="G23" s="26">
        <f t="shared" si="1"/>
        <v>0.29889758179231862</v>
      </c>
    </row>
    <row r="24" spans="1:7" x14ac:dyDescent="0.35">
      <c r="A24" s="198"/>
      <c r="B24" s="27" t="s">
        <v>73</v>
      </c>
      <c r="C24" s="29">
        <v>960</v>
      </c>
      <c r="D24" s="28">
        <v>165377</v>
      </c>
      <c r="E24" s="29">
        <v>430</v>
      </c>
      <c r="F24" s="30" t="e" vm="19">
        <v>#VALUE!</v>
      </c>
      <c r="G24" s="26">
        <f t="shared" si="1"/>
        <v>0.44791666666666669</v>
      </c>
    </row>
    <row r="25" spans="1:7" x14ac:dyDescent="0.35">
      <c r="A25" s="198"/>
      <c r="B25" s="27" t="s">
        <v>74</v>
      </c>
      <c r="C25" s="28">
        <v>1861</v>
      </c>
      <c r="D25" s="28">
        <v>231214</v>
      </c>
      <c r="E25" s="28">
        <v>1330</v>
      </c>
      <c r="F25" s="30" t="e" vm="20">
        <v>#VALUE!</v>
      </c>
      <c r="G25" s="26">
        <f t="shared" si="1"/>
        <v>0.71466953250940357</v>
      </c>
    </row>
    <row r="26" spans="1:7" x14ac:dyDescent="0.35">
      <c r="A26" s="198"/>
      <c r="B26" s="27" t="s">
        <v>75</v>
      </c>
      <c r="C26" s="29">
        <v>298</v>
      </c>
      <c r="D26" s="28">
        <v>920739</v>
      </c>
      <c r="E26" s="29">
        <v>59</v>
      </c>
      <c r="F26" s="30" t="e" vm="21">
        <v>#VALUE!</v>
      </c>
      <c r="G26" s="26">
        <f t="shared" si="1"/>
        <v>0.19798657718120805</v>
      </c>
    </row>
    <row r="27" spans="1:7" x14ac:dyDescent="0.35">
      <c r="A27" s="198"/>
      <c r="B27" s="27" t="s">
        <v>76</v>
      </c>
      <c r="C27" s="28">
        <v>1997</v>
      </c>
      <c r="D27" s="28">
        <v>2203542</v>
      </c>
      <c r="E27" s="29">
        <v>860</v>
      </c>
      <c r="F27" s="30" t="e" vm="22">
        <v>#VALUE!</v>
      </c>
      <c r="G27" s="26">
        <f t="shared" si="1"/>
        <v>0.43064596895343016</v>
      </c>
    </row>
    <row r="28" spans="1:7" x14ac:dyDescent="0.35">
      <c r="A28" s="198"/>
      <c r="B28" s="27" t="s">
        <v>77</v>
      </c>
      <c r="C28" s="29">
        <v>460</v>
      </c>
      <c r="D28" s="28">
        <v>1341504</v>
      </c>
      <c r="E28" s="29">
        <v>16</v>
      </c>
      <c r="F28" s="30" t="e" vm="23">
        <v>#VALUE!</v>
      </c>
      <c r="G28" s="26">
        <f t="shared" si="1"/>
        <v>3.4782608695652174E-2</v>
      </c>
    </row>
    <row r="29" spans="1:7" x14ac:dyDescent="0.35">
      <c r="A29" s="198"/>
      <c r="B29" s="27" t="s">
        <v>78</v>
      </c>
      <c r="C29" s="29">
        <v>718</v>
      </c>
      <c r="D29" s="29">
        <v>714</v>
      </c>
      <c r="E29" s="29">
        <v>7</v>
      </c>
      <c r="F29" s="30" t="e" vm="24">
        <v>#VALUE!</v>
      </c>
      <c r="G29" s="26">
        <f t="shared" si="1"/>
        <v>9.7493036211699167E-3</v>
      </c>
    </row>
    <row r="30" spans="1:7" x14ac:dyDescent="0.35">
      <c r="A30" s="175"/>
      <c r="B30" s="186" t="s">
        <v>186</v>
      </c>
      <c r="C30" s="177">
        <f>SUM(C22:C29)</f>
        <v>38444</v>
      </c>
      <c r="D30" s="177">
        <f>SUM(D22:D29)</f>
        <v>5806048</v>
      </c>
      <c r="E30" s="178">
        <f>SUM(E22:E29)</f>
        <v>11897</v>
      </c>
      <c r="F30" s="179"/>
      <c r="G30" s="179"/>
    </row>
    <row r="31" spans="1:7" x14ac:dyDescent="0.35">
      <c r="A31" s="199" t="s">
        <v>79</v>
      </c>
      <c r="B31" s="27" t="s">
        <v>80</v>
      </c>
      <c r="C31" s="28">
        <v>18270</v>
      </c>
      <c r="D31" s="28">
        <v>1289976</v>
      </c>
      <c r="E31" s="28">
        <v>3116</v>
      </c>
      <c r="F31" s="30" t="e" vm="25">
        <v>#VALUE!</v>
      </c>
      <c r="G31" s="26">
        <f t="shared" ref="G31:G45" si="2">E31/C31</f>
        <v>0.1705528188286809</v>
      </c>
    </row>
    <row r="32" spans="1:7" x14ac:dyDescent="0.35">
      <c r="A32" s="199"/>
      <c r="B32" s="27" t="s">
        <v>81</v>
      </c>
      <c r="C32" s="28">
        <v>452860</v>
      </c>
      <c r="D32" s="28">
        <v>2403355</v>
      </c>
      <c r="E32" s="28">
        <v>14050</v>
      </c>
      <c r="F32" s="30" t="e" vm="26">
        <v>#VALUE!</v>
      </c>
      <c r="G32" s="26">
        <f t="shared" si="2"/>
        <v>3.1025040851477278E-2</v>
      </c>
    </row>
    <row r="33" spans="1:7" x14ac:dyDescent="0.35">
      <c r="A33" s="199"/>
      <c r="B33" s="27" t="s">
        <v>82</v>
      </c>
      <c r="C33" s="28">
        <v>27990</v>
      </c>
      <c r="D33" s="28">
        <v>1605325</v>
      </c>
      <c r="E33" s="28">
        <v>1092</v>
      </c>
      <c r="F33" s="30" t="e" vm="27">
        <v>#VALUE!</v>
      </c>
      <c r="G33" s="26">
        <f t="shared" si="2"/>
        <v>3.9013933547695605E-2</v>
      </c>
    </row>
    <row r="34" spans="1:7" x14ac:dyDescent="0.35">
      <c r="A34" s="199"/>
      <c r="B34" s="27" t="s">
        <v>83</v>
      </c>
      <c r="C34" s="28">
        <v>14870</v>
      </c>
      <c r="D34" s="28">
        <v>77474</v>
      </c>
      <c r="E34" s="28">
        <v>3414</v>
      </c>
      <c r="F34" s="30" t="e" vm="28">
        <v>#VALUE!</v>
      </c>
      <c r="G34" s="26">
        <f t="shared" si="2"/>
        <v>0.22958977807666442</v>
      </c>
    </row>
    <row r="35" spans="1:7" x14ac:dyDescent="0.35">
      <c r="A35" s="199"/>
      <c r="B35" s="27" t="s">
        <v>84</v>
      </c>
      <c r="C35" s="28">
        <v>12190</v>
      </c>
      <c r="D35" s="28">
        <v>810608</v>
      </c>
      <c r="E35" s="28">
        <v>1870</v>
      </c>
      <c r="F35" s="30" t="e" vm="29">
        <v>#VALUE!</v>
      </c>
      <c r="G35" s="26">
        <f t="shared" si="2"/>
        <v>0.15340442986054142</v>
      </c>
    </row>
    <row r="36" spans="1:7" x14ac:dyDescent="0.35">
      <c r="A36" s="199"/>
      <c r="B36" s="27" t="s">
        <v>608</v>
      </c>
      <c r="C36" s="29">
        <v>700</v>
      </c>
      <c r="D36" s="28">
        <v>3010644</v>
      </c>
      <c r="E36" s="29">
        <v>50</v>
      </c>
      <c r="F36" s="30" t="e" vm="30">
        <v>#VALUE!</v>
      </c>
      <c r="G36" s="26">
        <f t="shared" si="2"/>
        <v>7.1428571428571425E-2</v>
      </c>
    </row>
    <row r="37" spans="1:7" x14ac:dyDescent="0.35">
      <c r="A37" s="199"/>
      <c r="B37" s="27" t="s">
        <v>86</v>
      </c>
      <c r="C37" s="29">
        <v>810</v>
      </c>
      <c r="D37" s="28">
        <v>3440220</v>
      </c>
      <c r="E37" s="29">
        <v>340</v>
      </c>
      <c r="F37" s="30" t="e" vm="31">
        <v>#VALUE!</v>
      </c>
      <c r="G37" s="26">
        <f t="shared" si="2"/>
        <v>0.41975308641975306</v>
      </c>
    </row>
    <row r="38" spans="1:7" x14ac:dyDescent="0.35">
      <c r="A38" s="199"/>
      <c r="B38" s="27" t="s">
        <v>87</v>
      </c>
      <c r="C38" s="29">
        <v>180</v>
      </c>
      <c r="D38" s="28">
        <v>2001566</v>
      </c>
      <c r="E38" s="29">
        <v>70</v>
      </c>
      <c r="F38" s="30" t="e" vm="32">
        <v>#VALUE!</v>
      </c>
      <c r="G38" s="26">
        <f t="shared" si="2"/>
        <v>0.3888888888888889</v>
      </c>
    </row>
    <row r="39" spans="1:7" x14ac:dyDescent="0.35">
      <c r="A39" s="199"/>
      <c r="B39" s="27" t="s">
        <v>88</v>
      </c>
      <c r="C39" s="29">
        <v>20</v>
      </c>
      <c r="D39" s="28">
        <v>309261</v>
      </c>
      <c r="E39" s="29">
        <v>4</v>
      </c>
      <c r="F39" s="30" t="e" vm="33">
        <v>#VALUE!</v>
      </c>
      <c r="G39" s="26">
        <f t="shared" si="2"/>
        <v>0.2</v>
      </c>
    </row>
    <row r="40" spans="1:7" x14ac:dyDescent="0.35">
      <c r="A40" s="199"/>
      <c r="B40" s="27" t="s">
        <v>89</v>
      </c>
      <c r="C40" s="29">
        <v>460</v>
      </c>
      <c r="D40" s="28">
        <v>614807</v>
      </c>
      <c r="E40" s="29">
        <v>43</v>
      </c>
      <c r="F40" s="30" t="e" vm="34">
        <v>#VALUE!</v>
      </c>
      <c r="G40" s="26">
        <f t="shared" si="2"/>
        <v>9.3478260869565219E-2</v>
      </c>
    </row>
    <row r="41" spans="1:7" x14ac:dyDescent="0.35">
      <c r="A41" s="199"/>
      <c r="B41" s="27" t="s">
        <v>90</v>
      </c>
      <c r="C41" s="29">
        <v>240</v>
      </c>
      <c r="D41" s="28">
        <v>1969560</v>
      </c>
      <c r="E41" s="29">
        <v>6.77</v>
      </c>
      <c r="F41" s="29"/>
      <c r="G41" s="26">
        <f t="shared" si="2"/>
        <v>2.8208333333333332E-2</v>
      </c>
    </row>
    <row r="42" spans="1:7" x14ac:dyDescent="0.35">
      <c r="A42" s="199"/>
      <c r="B42" s="27" t="s">
        <v>91</v>
      </c>
      <c r="C42" s="29">
        <v>260</v>
      </c>
      <c r="D42" s="28">
        <v>318140</v>
      </c>
      <c r="E42" s="29">
        <v>11.61</v>
      </c>
      <c r="F42" s="29"/>
      <c r="G42" s="26">
        <f t="shared" si="2"/>
        <v>4.4653846153846155E-2</v>
      </c>
    </row>
    <row r="43" spans="1:7" x14ac:dyDescent="0.35">
      <c r="A43" s="199"/>
      <c r="B43" s="27" t="s">
        <v>92</v>
      </c>
      <c r="C43" s="28">
        <v>2780</v>
      </c>
      <c r="D43" s="28">
        <v>130480</v>
      </c>
      <c r="E43" s="29">
        <v>488</v>
      </c>
      <c r="F43" s="30" t="e" vm="35">
        <v>#VALUE!</v>
      </c>
      <c r="G43" s="26">
        <f t="shared" si="2"/>
        <v>0.17553956834532375</v>
      </c>
    </row>
    <row r="44" spans="1:7" x14ac:dyDescent="0.35">
      <c r="A44" s="199"/>
      <c r="B44" s="27" t="s">
        <v>93</v>
      </c>
      <c r="C44" s="28">
        <v>720</v>
      </c>
      <c r="D44" s="28">
        <v>666052</v>
      </c>
      <c r="E44" s="29">
        <v>350</v>
      </c>
      <c r="F44" s="30" t="e" vm="36">
        <v>#VALUE!</v>
      </c>
      <c r="G44" s="26">
        <f t="shared" si="2"/>
        <v>0.4861111111111111</v>
      </c>
    </row>
    <row r="45" spans="1:7" x14ac:dyDescent="0.35">
      <c r="A45" s="199"/>
      <c r="B45" s="27" t="s">
        <v>94</v>
      </c>
      <c r="C45" s="29">
        <v>30</v>
      </c>
      <c r="D45" s="28">
        <v>753130</v>
      </c>
      <c r="E45" s="31">
        <v>18</v>
      </c>
      <c r="F45" s="32" t="e" vm="37">
        <v>#VALUE!</v>
      </c>
      <c r="G45" s="26">
        <f t="shared" si="2"/>
        <v>0.6</v>
      </c>
    </row>
    <row r="46" spans="1:7" x14ac:dyDescent="0.35">
      <c r="A46" s="151"/>
      <c r="B46" s="187" t="s">
        <v>187</v>
      </c>
      <c r="C46" s="152">
        <f>SUM(C31:C45)</f>
        <v>532380</v>
      </c>
      <c r="D46" s="152">
        <f>SUM(D31:D45)</f>
        <v>19400598</v>
      </c>
      <c r="E46" s="153">
        <f>SUM(E31:E45)</f>
        <v>24923.38</v>
      </c>
      <c r="F46" s="154"/>
      <c r="G46" s="154"/>
    </row>
    <row r="47" spans="1:7" x14ac:dyDescent="0.35">
      <c r="A47" s="33"/>
      <c r="B47" s="34" t="s">
        <v>188</v>
      </c>
      <c r="C47" s="35">
        <f>SUM(C5:C45)</f>
        <v>1816080</v>
      </c>
      <c r="D47" s="35">
        <f>SUM(D5:D45)</f>
        <v>36115542</v>
      </c>
      <c r="E47" s="11"/>
      <c r="F47" s="11"/>
      <c r="G47" s="11"/>
    </row>
    <row r="48" spans="1:7" ht="24.5" x14ac:dyDescent="0.35">
      <c r="A48" s="36" t="s">
        <v>190</v>
      </c>
      <c r="B48" s="37">
        <f>C47+D47</f>
        <v>37931622</v>
      </c>
      <c r="C48" s="38">
        <f>C47/B48</f>
        <v>4.7877731144742502E-2</v>
      </c>
      <c r="D48" s="38">
        <f>D47/B48</f>
        <v>0.95212226885525753</v>
      </c>
      <c r="E48" s="11"/>
      <c r="F48" s="11"/>
      <c r="G48" s="11"/>
    </row>
    <row r="49" spans="1:7" x14ac:dyDescent="0.35">
      <c r="A49" s="3"/>
      <c r="B49" s="3"/>
      <c r="C49" s="39" t="s">
        <v>189</v>
      </c>
      <c r="D49" s="39" t="s">
        <v>189</v>
      </c>
      <c r="E49" s="3"/>
      <c r="F49" s="3"/>
      <c r="G49" s="3"/>
    </row>
  </sheetData>
  <sheetProtection sheet="1" objects="1" scenarios="1"/>
  <mergeCells count="7">
    <mergeCell ref="A31:A45"/>
    <mergeCell ref="A3:A4"/>
    <mergeCell ref="A1:G1"/>
    <mergeCell ref="B3:B4"/>
    <mergeCell ref="E4:F4"/>
    <mergeCell ref="A5:A20"/>
    <mergeCell ref="A22:A29"/>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C254-A541-4283-9559-6698827CAA17}">
  <sheetPr>
    <pageSetUpPr fitToPage="1"/>
  </sheetPr>
  <dimension ref="A1:O809"/>
  <sheetViews>
    <sheetView zoomScale="90" zoomScaleNormal="90" workbookViewId="0">
      <selection activeCell="F818" sqref="F818"/>
    </sheetView>
  </sheetViews>
  <sheetFormatPr defaultRowHeight="14.5" x14ac:dyDescent="0.35"/>
  <cols>
    <col min="1" max="1" width="8.7265625" style="3"/>
    <col min="2" max="2" width="24.54296875" style="3" customWidth="1"/>
    <col min="3" max="3" width="13.1796875" style="3" customWidth="1"/>
    <col min="4" max="4" width="23.08984375" style="3" customWidth="1"/>
    <col min="5" max="5" width="11.81640625" style="4" customWidth="1"/>
    <col min="6" max="6" width="10.7265625" style="3" customWidth="1"/>
    <col min="7" max="7" width="11.36328125" style="3" customWidth="1"/>
    <col min="8" max="16384" width="8.7265625" style="3"/>
  </cols>
  <sheetData>
    <row r="1" spans="1:5" ht="33.5" customHeight="1" x14ac:dyDescent="0.35">
      <c r="A1" s="208" t="s">
        <v>433</v>
      </c>
      <c r="B1" s="208"/>
      <c r="C1" s="208"/>
      <c r="D1" s="208"/>
    </row>
    <row r="2" spans="1:5" ht="24.5" customHeight="1" x14ac:dyDescent="0.35">
      <c r="A2" s="211" t="s">
        <v>328</v>
      </c>
      <c r="B2" s="211"/>
      <c r="C2" s="211"/>
      <c r="D2" s="211"/>
    </row>
    <row r="3" spans="1:5" x14ac:dyDescent="0.35">
      <c r="A3" s="41" t="s">
        <v>329</v>
      </c>
      <c r="B3" s="40"/>
    </row>
    <row r="4" spans="1:5" x14ac:dyDescent="0.35">
      <c r="A4" s="10"/>
      <c r="B4" s="40"/>
    </row>
    <row r="5" spans="1:5" x14ac:dyDescent="0.35">
      <c r="A5" s="42" t="s">
        <v>49</v>
      </c>
      <c r="B5" s="42" t="s">
        <v>1</v>
      </c>
      <c r="C5" s="42" t="s">
        <v>191</v>
      </c>
      <c r="D5" s="43" t="s">
        <v>388</v>
      </c>
      <c r="E5" s="44"/>
    </row>
    <row r="6" spans="1:5" x14ac:dyDescent="0.35">
      <c r="A6" s="197" t="s">
        <v>54</v>
      </c>
      <c r="B6" s="22" t="s">
        <v>55</v>
      </c>
      <c r="C6" s="22" t="s">
        <v>192</v>
      </c>
      <c r="D6" s="24">
        <v>15.83</v>
      </c>
      <c r="E6" s="11"/>
    </row>
    <row r="7" spans="1:5" x14ac:dyDescent="0.35">
      <c r="A7" s="197"/>
      <c r="B7" s="22" t="s">
        <v>56</v>
      </c>
      <c r="C7" s="22" t="s">
        <v>193</v>
      </c>
      <c r="D7" s="24">
        <v>107.35</v>
      </c>
      <c r="E7" s="11"/>
    </row>
    <row r="8" spans="1:5" x14ac:dyDescent="0.35">
      <c r="A8" s="197"/>
      <c r="B8" s="22" t="s">
        <v>57</v>
      </c>
      <c r="C8" s="22" t="s">
        <v>194</v>
      </c>
      <c r="D8" s="24">
        <v>124.28</v>
      </c>
      <c r="E8" s="11"/>
    </row>
    <row r="9" spans="1:5" x14ac:dyDescent="0.35">
      <c r="A9" s="197"/>
      <c r="B9" s="22" t="s">
        <v>58</v>
      </c>
      <c r="C9" s="22" t="s">
        <v>195</v>
      </c>
      <c r="D9" s="24">
        <v>25.22</v>
      </c>
      <c r="E9" s="11"/>
    </row>
    <row r="10" spans="1:5" x14ac:dyDescent="0.35">
      <c r="A10" s="197"/>
      <c r="B10" s="22" t="s">
        <v>59</v>
      </c>
      <c r="C10" s="22" t="s">
        <v>196</v>
      </c>
      <c r="D10" s="24">
        <v>22.01</v>
      </c>
      <c r="E10" s="11"/>
    </row>
    <row r="11" spans="1:5" x14ac:dyDescent="0.35">
      <c r="A11" s="197"/>
      <c r="B11" s="22" t="s">
        <v>60</v>
      </c>
      <c r="C11" s="22" t="s">
        <v>95</v>
      </c>
      <c r="D11" s="24">
        <v>2.21</v>
      </c>
      <c r="E11" s="11"/>
    </row>
    <row r="12" spans="1:5" x14ac:dyDescent="0.35">
      <c r="A12" s="197"/>
      <c r="B12" s="22" t="s">
        <v>61</v>
      </c>
      <c r="C12" s="22" t="s">
        <v>96</v>
      </c>
      <c r="D12" s="24">
        <v>7.5</v>
      </c>
      <c r="E12" s="11"/>
    </row>
    <row r="13" spans="1:5" x14ac:dyDescent="0.35">
      <c r="A13" s="197"/>
      <c r="B13" s="22" t="s">
        <v>62</v>
      </c>
      <c r="C13" s="22" t="s">
        <v>97</v>
      </c>
      <c r="D13" s="45">
        <v>0.68888000000000005</v>
      </c>
      <c r="E13" s="11"/>
    </row>
    <row r="14" spans="1:5" x14ac:dyDescent="0.35">
      <c r="A14" s="197"/>
      <c r="B14" s="22" t="s">
        <v>63</v>
      </c>
      <c r="C14" s="22" t="s">
        <v>98</v>
      </c>
      <c r="D14" s="24">
        <v>1.37</v>
      </c>
      <c r="E14" s="11"/>
    </row>
    <row r="15" spans="1:5" x14ac:dyDescent="0.35">
      <c r="A15" s="197"/>
      <c r="B15" s="22" t="s">
        <v>64</v>
      </c>
      <c r="C15" s="22" t="s">
        <v>99</v>
      </c>
      <c r="D15" s="24">
        <v>1.1200000000000001</v>
      </c>
      <c r="E15" s="11"/>
    </row>
    <row r="16" spans="1:5" x14ac:dyDescent="0.35">
      <c r="A16" s="197"/>
      <c r="B16" s="22" t="s">
        <v>65</v>
      </c>
      <c r="C16" s="22" t="s">
        <v>100</v>
      </c>
      <c r="D16" s="24">
        <v>2.5499999999999998</v>
      </c>
      <c r="E16" s="11"/>
    </row>
    <row r="17" spans="1:5" x14ac:dyDescent="0.35">
      <c r="A17" s="197"/>
      <c r="B17" s="22" t="s">
        <v>66</v>
      </c>
      <c r="C17" s="22" t="s">
        <v>101</v>
      </c>
      <c r="D17" s="24">
        <v>1.1599999999999999</v>
      </c>
      <c r="E17" s="11"/>
    </row>
    <row r="18" spans="1:5" x14ac:dyDescent="0.35">
      <c r="A18" s="197"/>
      <c r="B18" s="22" t="s">
        <v>67</v>
      </c>
      <c r="C18" s="22" t="s">
        <v>197</v>
      </c>
      <c r="D18" s="24">
        <v>25.63</v>
      </c>
      <c r="E18" s="11"/>
    </row>
    <row r="19" spans="1:5" x14ac:dyDescent="0.35">
      <c r="A19" s="197"/>
      <c r="B19" s="22" t="s">
        <v>68</v>
      </c>
      <c r="C19" s="22" t="s">
        <v>102</v>
      </c>
      <c r="D19" s="24">
        <v>3.2</v>
      </c>
      <c r="E19" s="11"/>
    </row>
    <row r="20" spans="1:5" x14ac:dyDescent="0.35">
      <c r="A20" s="197"/>
      <c r="B20" s="22" t="s">
        <v>69</v>
      </c>
      <c r="C20" s="22" t="s">
        <v>198</v>
      </c>
      <c r="D20" s="24">
        <v>24.66</v>
      </c>
      <c r="E20" s="11"/>
    </row>
    <row r="21" spans="1:5" x14ac:dyDescent="0.35">
      <c r="A21" s="197"/>
      <c r="B21" s="22" t="s">
        <v>70</v>
      </c>
      <c r="C21" s="22" t="s">
        <v>103</v>
      </c>
      <c r="D21" s="24">
        <v>4.42</v>
      </c>
      <c r="E21" s="11"/>
    </row>
    <row r="22" spans="1:5" x14ac:dyDescent="0.35">
      <c r="A22" s="163"/>
      <c r="B22" s="216" t="s">
        <v>185</v>
      </c>
      <c r="C22" s="216"/>
      <c r="D22" s="168">
        <f>SUM(D6:D21)</f>
        <v>369.19887999999997</v>
      </c>
      <c r="E22" s="11"/>
    </row>
    <row r="23" spans="1:5" x14ac:dyDescent="0.35">
      <c r="A23" s="198" t="s">
        <v>3</v>
      </c>
      <c r="B23" s="27" t="s">
        <v>71</v>
      </c>
      <c r="C23" s="27" t="s">
        <v>104</v>
      </c>
      <c r="D23" s="29">
        <v>2.73</v>
      </c>
      <c r="E23" s="11"/>
    </row>
    <row r="24" spans="1:5" x14ac:dyDescent="0.35">
      <c r="A24" s="198"/>
      <c r="B24" s="27" t="s">
        <v>72</v>
      </c>
      <c r="C24" s="27" t="s">
        <v>105</v>
      </c>
      <c r="D24" s="29">
        <v>2.2200000000000002</v>
      </c>
      <c r="E24" s="11"/>
    </row>
    <row r="25" spans="1:5" x14ac:dyDescent="0.35">
      <c r="A25" s="198"/>
      <c r="B25" s="27" t="s">
        <v>73</v>
      </c>
      <c r="C25" s="27" t="s">
        <v>106</v>
      </c>
      <c r="D25" s="46">
        <v>0.82215000000000005</v>
      </c>
      <c r="E25" s="11"/>
    </row>
    <row r="26" spans="1:5" x14ac:dyDescent="0.35">
      <c r="A26" s="198"/>
      <c r="B26" s="27" t="s">
        <v>74</v>
      </c>
      <c r="C26" s="27" t="s">
        <v>107</v>
      </c>
      <c r="D26" s="29">
        <v>1.44</v>
      </c>
      <c r="E26" s="11"/>
    </row>
    <row r="27" spans="1:5" x14ac:dyDescent="0.35">
      <c r="A27" s="198"/>
      <c r="B27" s="27" t="s">
        <v>75</v>
      </c>
      <c r="C27" s="27" t="s">
        <v>108</v>
      </c>
      <c r="D27" s="29">
        <v>7.06</v>
      </c>
      <c r="E27" s="11"/>
    </row>
    <row r="28" spans="1:5" x14ac:dyDescent="0.35">
      <c r="A28" s="198"/>
      <c r="B28" s="27" t="s">
        <v>76</v>
      </c>
      <c r="C28" s="27" t="s">
        <v>199</v>
      </c>
      <c r="D28" s="29">
        <v>14.94</v>
      </c>
      <c r="E28" s="11"/>
    </row>
    <row r="29" spans="1:5" x14ac:dyDescent="0.35">
      <c r="A29" s="198"/>
      <c r="B29" s="27" t="s">
        <v>77</v>
      </c>
      <c r="C29" s="27" t="s">
        <v>109</v>
      </c>
      <c r="D29" s="29">
        <v>2.17</v>
      </c>
      <c r="E29" s="11"/>
    </row>
    <row r="30" spans="1:5" x14ac:dyDescent="0.35">
      <c r="A30" s="198"/>
      <c r="B30" s="27" t="s">
        <v>78</v>
      </c>
      <c r="C30" s="27" t="s">
        <v>200</v>
      </c>
      <c r="D30" s="11">
        <v>547.39</v>
      </c>
      <c r="E30" s="11"/>
    </row>
    <row r="31" spans="1:5" x14ac:dyDescent="0.35">
      <c r="A31" s="198"/>
      <c r="B31" s="214" t="s">
        <v>425</v>
      </c>
      <c r="C31" s="214"/>
      <c r="D31" s="180">
        <f>SUM(D23:D29)</f>
        <v>31.382150000000003</v>
      </c>
      <c r="E31" s="11"/>
    </row>
    <row r="32" spans="1:5" x14ac:dyDescent="0.35">
      <c r="A32" s="198"/>
      <c r="B32" s="214" t="s">
        <v>426</v>
      </c>
      <c r="C32" s="214"/>
      <c r="D32" s="181">
        <f>SUM(D23:D30)</f>
        <v>578.77215000000001</v>
      </c>
      <c r="E32" s="11"/>
    </row>
    <row r="33" spans="1:5" x14ac:dyDescent="0.35">
      <c r="A33" s="199" t="s">
        <v>79</v>
      </c>
      <c r="B33" s="27" t="s">
        <v>80</v>
      </c>
      <c r="C33" s="27" t="s">
        <v>201</v>
      </c>
      <c r="D33" s="29">
        <v>5.97</v>
      </c>
      <c r="E33" s="11"/>
    </row>
    <row r="34" spans="1:5" x14ac:dyDescent="0.35">
      <c r="A34" s="199"/>
      <c r="B34" s="27" t="s">
        <v>81</v>
      </c>
      <c r="C34" s="27" t="s">
        <v>131</v>
      </c>
      <c r="D34" s="29">
        <v>31.8</v>
      </c>
      <c r="E34" s="11"/>
    </row>
    <row r="35" spans="1:5" x14ac:dyDescent="0.35">
      <c r="A35" s="199"/>
      <c r="B35" s="27" t="s">
        <v>82</v>
      </c>
      <c r="C35" s="27" t="s">
        <v>110</v>
      </c>
      <c r="D35" s="29">
        <v>1.58</v>
      </c>
      <c r="E35" s="11"/>
    </row>
    <row r="36" spans="1:5" x14ac:dyDescent="0.35">
      <c r="A36" s="199"/>
      <c r="B36" s="27" t="s">
        <v>83</v>
      </c>
      <c r="C36" s="27" t="s">
        <v>111</v>
      </c>
      <c r="D36" s="29">
        <v>1.87</v>
      </c>
      <c r="E36" s="11"/>
    </row>
    <row r="37" spans="1:5" x14ac:dyDescent="0.35">
      <c r="A37" s="199"/>
      <c r="B37" s="27" t="s">
        <v>84</v>
      </c>
      <c r="C37" s="27" t="s">
        <v>112</v>
      </c>
      <c r="D37" s="29">
        <v>1.1200000000000001</v>
      </c>
      <c r="E37" s="11"/>
    </row>
    <row r="38" spans="1:5" ht="24" x14ac:dyDescent="0.35">
      <c r="A38" s="199"/>
      <c r="B38" s="27" t="s">
        <v>85</v>
      </c>
      <c r="C38" s="27" t="s">
        <v>113</v>
      </c>
      <c r="D38" s="46">
        <v>0.47143000000000002</v>
      </c>
      <c r="E38" s="11"/>
    </row>
    <row r="39" spans="1:5" x14ac:dyDescent="0.35">
      <c r="A39" s="199"/>
      <c r="B39" s="27" t="s">
        <v>86</v>
      </c>
      <c r="C39" s="27" t="s">
        <v>114</v>
      </c>
      <c r="D39" s="46">
        <v>0.30786000000000002</v>
      </c>
      <c r="E39" s="11"/>
    </row>
    <row r="40" spans="1:5" x14ac:dyDescent="0.35">
      <c r="A40" s="199"/>
      <c r="B40" s="27" t="s">
        <v>87</v>
      </c>
      <c r="C40" s="27" t="s">
        <v>115</v>
      </c>
      <c r="D40" s="46">
        <v>0.29010999999999998</v>
      </c>
      <c r="E40" s="11"/>
    </row>
    <row r="41" spans="1:5" x14ac:dyDescent="0.35">
      <c r="A41" s="199"/>
      <c r="B41" s="27" t="s">
        <v>88</v>
      </c>
      <c r="C41" s="27" t="s">
        <v>116</v>
      </c>
      <c r="D41" s="46">
        <v>0.16259000000000001</v>
      </c>
      <c r="E41" s="11"/>
    </row>
    <row r="42" spans="1:5" x14ac:dyDescent="0.35">
      <c r="A42" s="199"/>
      <c r="B42" s="27" t="s">
        <v>89</v>
      </c>
      <c r="C42" s="27" t="s">
        <v>117</v>
      </c>
      <c r="D42" s="46">
        <v>0.27672999999999998</v>
      </c>
      <c r="E42" s="11"/>
    </row>
    <row r="43" spans="1:5" x14ac:dyDescent="0.35">
      <c r="A43" s="199"/>
      <c r="B43" s="27" t="s">
        <v>90</v>
      </c>
      <c r="C43" s="27" t="s">
        <v>118</v>
      </c>
      <c r="D43" s="47">
        <v>0.1038</v>
      </c>
      <c r="E43" s="11"/>
    </row>
    <row r="44" spans="1:5" x14ac:dyDescent="0.35">
      <c r="A44" s="199"/>
      <c r="B44" s="27" t="s">
        <v>91</v>
      </c>
      <c r="C44" s="27" t="s">
        <v>119</v>
      </c>
      <c r="D44" s="47">
        <v>0.26040000000000002</v>
      </c>
      <c r="E44" s="11"/>
    </row>
    <row r="45" spans="1:5" x14ac:dyDescent="0.35">
      <c r="A45" s="199"/>
      <c r="B45" s="27" t="s">
        <v>92</v>
      </c>
      <c r="C45" s="27" t="s">
        <v>120</v>
      </c>
      <c r="D45" s="29">
        <v>1.18</v>
      </c>
      <c r="E45" s="11"/>
    </row>
    <row r="46" spans="1:5" x14ac:dyDescent="0.35">
      <c r="A46" s="199"/>
      <c r="B46" s="27" t="s">
        <v>93</v>
      </c>
      <c r="C46" s="27" t="s">
        <v>121</v>
      </c>
      <c r="D46" s="46">
        <v>0.59114</v>
      </c>
      <c r="E46" s="11"/>
    </row>
    <row r="47" spans="1:5" x14ac:dyDescent="0.35">
      <c r="A47" s="199"/>
      <c r="B47" s="27" t="s">
        <v>94</v>
      </c>
      <c r="C47" s="27" t="s">
        <v>122</v>
      </c>
      <c r="D47" s="46">
        <v>0.62280000000000002</v>
      </c>
    </row>
    <row r="48" spans="1:5" x14ac:dyDescent="0.35">
      <c r="A48" s="151"/>
      <c r="B48" s="215" t="s">
        <v>187</v>
      </c>
      <c r="C48" s="215"/>
      <c r="D48" s="155">
        <f>SUM(D33:D47)</f>
        <v>46.60685999999999</v>
      </c>
      <c r="E48" s="11"/>
    </row>
    <row r="50" spans="2:6" ht="20" x14ac:dyDescent="0.35">
      <c r="C50" s="48"/>
      <c r="D50" s="49" t="s">
        <v>133</v>
      </c>
      <c r="E50" s="49" t="s">
        <v>134</v>
      </c>
      <c r="F50" s="49" t="s">
        <v>135</v>
      </c>
    </row>
    <row r="51" spans="2:6" x14ac:dyDescent="0.35">
      <c r="B51" s="50" t="s">
        <v>123</v>
      </c>
      <c r="C51" s="51" t="s">
        <v>124</v>
      </c>
      <c r="D51" s="15">
        <v>7.3859999999999995E-2</v>
      </c>
      <c r="E51" s="52">
        <f>(D51/D54)</f>
        <v>6.4925247183583905E-3</v>
      </c>
      <c r="F51" s="53">
        <v>0.03</v>
      </c>
    </row>
    <row r="52" spans="2:6" x14ac:dyDescent="0.35">
      <c r="C52" s="54" t="s">
        <v>125</v>
      </c>
      <c r="D52" s="15">
        <v>0.75229999999999997</v>
      </c>
      <c r="E52" s="52">
        <f>(D52/D54)</f>
        <v>6.6129519978621959E-2</v>
      </c>
      <c r="F52" s="55">
        <v>0.11799999999999999</v>
      </c>
    </row>
    <row r="53" spans="2:6" x14ac:dyDescent="0.35">
      <c r="C53" s="56" t="s">
        <v>126</v>
      </c>
      <c r="D53" s="15">
        <v>10.55</v>
      </c>
      <c r="E53" s="52">
        <f>(D53/D54)</f>
        <v>0.9273779553030197</v>
      </c>
      <c r="F53" s="55">
        <v>0.85199999999999998</v>
      </c>
    </row>
    <row r="54" spans="2:6" x14ac:dyDescent="0.35">
      <c r="C54" s="57"/>
      <c r="D54" s="58">
        <f>D51+D52+D53</f>
        <v>11.37616</v>
      </c>
      <c r="E54" s="15"/>
      <c r="F54" s="59"/>
    </row>
    <row r="71" spans="2:6" ht="20" x14ac:dyDescent="0.35">
      <c r="B71" s="40" t="s">
        <v>56</v>
      </c>
      <c r="C71" s="60"/>
      <c r="D71" s="49" t="s">
        <v>133</v>
      </c>
      <c r="E71" s="49" t="s">
        <v>134</v>
      </c>
      <c r="F71" s="49" t="s">
        <v>135</v>
      </c>
    </row>
    <row r="72" spans="2:6" x14ac:dyDescent="0.35">
      <c r="C72" s="51" t="s">
        <v>124</v>
      </c>
      <c r="D72" s="57">
        <v>2.83</v>
      </c>
      <c r="E72" s="52">
        <f>(D72/D75)</f>
        <v>1.8233361252496617E-2</v>
      </c>
      <c r="F72" s="55">
        <v>0.17100000000000001</v>
      </c>
    </row>
    <row r="73" spans="2:6" x14ac:dyDescent="0.35">
      <c r="C73" s="54" t="s">
        <v>125</v>
      </c>
      <c r="D73" s="57">
        <v>27.38</v>
      </c>
      <c r="E73" s="52">
        <f>D73/D75</f>
        <v>0.17640615939694607</v>
      </c>
      <c r="F73" s="55">
        <v>0.16600000000000001</v>
      </c>
    </row>
    <row r="74" spans="2:6" x14ac:dyDescent="0.35">
      <c r="C74" s="56" t="s">
        <v>126</v>
      </c>
      <c r="D74" s="57">
        <v>125</v>
      </c>
      <c r="E74" s="52">
        <f>D74/D75</f>
        <v>0.80536047935055732</v>
      </c>
      <c r="F74" s="55">
        <v>0.66300000000000003</v>
      </c>
    </row>
    <row r="75" spans="2:6" x14ac:dyDescent="0.35">
      <c r="C75" s="15"/>
      <c r="D75" s="58">
        <f>SUM(D72:D74)</f>
        <v>155.21</v>
      </c>
      <c r="E75" s="15"/>
      <c r="F75" s="15"/>
    </row>
    <row r="91" spans="2:6" ht="20" x14ac:dyDescent="0.35">
      <c r="B91" s="40" t="s">
        <v>57</v>
      </c>
      <c r="C91" s="60"/>
      <c r="D91" s="49" t="s">
        <v>133</v>
      </c>
      <c r="E91" s="49" t="s">
        <v>134</v>
      </c>
      <c r="F91" s="49" t="s">
        <v>135</v>
      </c>
    </row>
    <row r="92" spans="2:6" x14ac:dyDescent="0.35">
      <c r="C92" s="51" t="s">
        <v>124</v>
      </c>
      <c r="D92" s="57">
        <v>6.57</v>
      </c>
      <c r="E92" s="52">
        <f>D92/D95</f>
        <v>6.2022090059473234E-2</v>
      </c>
      <c r="F92" s="55">
        <v>7.6999999999999999E-2</v>
      </c>
    </row>
    <row r="93" spans="2:6" x14ac:dyDescent="0.35">
      <c r="C93" s="54" t="s">
        <v>125</v>
      </c>
      <c r="D93" s="57">
        <v>35.880000000000003</v>
      </c>
      <c r="E93" s="52">
        <f>D93/D95</f>
        <v>0.33871424525630134</v>
      </c>
      <c r="F93" s="55">
        <v>0.20300000000000001</v>
      </c>
    </row>
    <row r="94" spans="2:6" x14ac:dyDescent="0.35">
      <c r="C94" s="56" t="s">
        <v>126</v>
      </c>
      <c r="D94" s="57">
        <v>63.48</v>
      </c>
      <c r="E94" s="52">
        <f>D94/D95</f>
        <v>0.59926366468422532</v>
      </c>
      <c r="F94" s="53">
        <v>0.72</v>
      </c>
    </row>
    <row r="95" spans="2:6" x14ac:dyDescent="0.35">
      <c r="C95" s="15"/>
      <c r="D95" s="58">
        <f>SUM(D92:D94)</f>
        <v>105.93</v>
      </c>
      <c r="E95" s="15"/>
      <c r="F95" s="15"/>
    </row>
    <row r="110" spans="2:6" ht="20" x14ac:dyDescent="0.35">
      <c r="B110" s="40" t="s">
        <v>58</v>
      </c>
      <c r="C110" s="60"/>
      <c r="D110" s="49" t="s">
        <v>133</v>
      </c>
      <c r="E110" s="49" t="s">
        <v>134</v>
      </c>
      <c r="F110" s="49" t="s">
        <v>135</v>
      </c>
    </row>
    <row r="111" spans="2:6" x14ac:dyDescent="0.35">
      <c r="C111" s="51" t="s">
        <v>124</v>
      </c>
      <c r="D111" s="57">
        <v>3.8</v>
      </c>
      <c r="E111" s="52">
        <f>D111/D114</f>
        <v>0.20731042007637754</v>
      </c>
      <c r="F111" s="55">
        <v>0.45500000000000002</v>
      </c>
    </row>
    <row r="112" spans="2:6" x14ac:dyDescent="0.35">
      <c r="C112" s="54" t="s">
        <v>125</v>
      </c>
      <c r="D112" s="57">
        <v>5.42</v>
      </c>
      <c r="E112" s="52">
        <f>D112/D114</f>
        <v>0.29569012547735957</v>
      </c>
      <c r="F112" s="55">
        <v>0.123</v>
      </c>
    </row>
    <row r="113" spans="3:6" x14ac:dyDescent="0.35">
      <c r="C113" s="56" t="s">
        <v>126</v>
      </c>
      <c r="D113" s="57">
        <v>9.11</v>
      </c>
      <c r="E113" s="52">
        <f>D113/D114</f>
        <v>0.49699945444626298</v>
      </c>
      <c r="F113" s="55">
        <v>0.42199999999999999</v>
      </c>
    </row>
    <row r="114" spans="3:6" x14ac:dyDescent="0.35">
      <c r="C114" s="15"/>
      <c r="D114" s="58">
        <f>SUM(D111:D113)</f>
        <v>18.329999999999998</v>
      </c>
      <c r="E114" s="15"/>
      <c r="F114" s="15"/>
    </row>
    <row r="129" spans="2:6" ht="20" x14ac:dyDescent="0.35">
      <c r="C129" s="60"/>
      <c r="D129" s="49" t="s">
        <v>133</v>
      </c>
      <c r="E129" s="49" t="s">
        <v>134</v>
      </c>
      <c r="F129" s="49" t="s">
        <v>135</v>
      </c>
    </row>
    <row r="130" spans="2:6" x14ac:dyDescent="0.35">
      <c r="B130" s="40" t="s">
        <v>59</v>
      </c>
      <c r="C130" s="51" t="s">
        <v>124</v>
      </c>
      <c r="D130" s="57">
        <v>1.38</v>
      </c>
      <c r="E130" s="61">
        <f>D130/D133</f>
        <v>9.3495934959349575E-2</v>
      </c>
      <c r="F130" s="55">
        <v>0.153</v>
      </c>
    </row>
    <row r="131" spans="2:6" x14ac:dyDescent="0.35">
      <c r="C131" s="54" t="s">
        <v>125</v>
      </c>
      <c r="D131" s="57">
        <v>2.83</v>
      </c>
      <c r="E131" s="61">
        <f>D131/D133</f>
        <v>0.19173441734417343</v>
      </c>
      <c r="F131" s="55">
        <v>0.17199999999999999</v>
      </c>
    </row>
    <row r="132" spans="2:6" x14ac:dyDescent="0.35">
      <c r="C132" s="56" t="s">
        <v>126</v>
      </c>
      <c r="D132" s="57">
        <v>10.55</v>
      </c>
      <c r="E132" s="61">
        <f>D132/D133</f>
        <v>0.71476964769647688</v>
      </c>
      <c r="F132" s="55">
        <v>0.67500000000000004</v>
      </c>
    </row>
    <row r="133" spans="2:6" x14ac:dyDescent="0.35">
      <c r="C133" s="15"/>
      <c r="D133" s="58">
        <f>SUM(D130:D132)</f>
        <v>14.760000000000002</v>
      </c>
      <c r="E133" s="15"/>
      <c r="F133" s="15"/>
    </row>
    <row r="148" spans="2:15" ht="20" x14ac:dyDescent="0.35">
      <c r="C148" s="60"/>
      <c r="D148" s="49" t="s">
        <v>133</v>
      </c>
      <c r="E148" s="49" t="s">
        <v>134</v>
      </c>
      <c r="F148" s="49" t="s">
        <v>427</v>
      </c>
      <c r="G148" s="49" t="s">
        <v>136</v>
      </c>
    </row>
    <row r="149" spans="2:15" x14ac:dyDescent="0.35">
      <c r="B149" s="40" t="s">
        <v>127</v>
      </c>
      <c r="C149" s="51" t="s">
        <v>124</v>
      </c>
      <c r="D149" s="15">
        <v>3.2640000000000002E-2</v>
      </c>
      <c r="E149" s="62">
        <f>D149/D152</f>
        <v>2.088278385934831E-2</v>
      </c>
      <c r="F149" s="15">
        <v>875</v>
      </c>
      <c r="G149" s="62">
        <f>F149/F152</f>
        <v>4.2890054409097593E-2</v>
      </c>
      <c r="H149" s="63" t="s">
        <v>330</v>
      </c>
      <c r="J149" s="11"/>
      <c r="K149" s="11"/>
      <c r="L149" s="11"/>
      <c r="M149" s="11"/>
      <c r="N149" s="11"/>
      <c r="O149" s="11"/>
    </row>
    <row r="150" spans="2:15" x14ac:dyDescent="0.35">
      <c r="C150" s="54" t="s">
        <v>125</v>
      </c>
      <c r="D150" s="15">
        <v>0.31036999999999998</v>
      </c>
      <c r="E150" s="62">
        <f>D150/D152</f>
        <v>0.19857198610373572</v>
      </c>
      <c r="F150" s="15">
        <v>2000</v>
      </c>
      <c r="G150" s="62">
        <f>F150/F152</f>
        <v>9.8034410077937353E-2</v>
      </c>
      <c r="H150" s="11" t="s">
        <v>128</v>
      </c>
      <c r="J150" s="11"/>
      <c r="K150" s="11"/>
      <c r="L150" s="11"/>
      <c r="M150" s="11"/>
      <c r="N150" s="11"/>
      <c r="O150" s="11"/>
    </row>
    <row r="151" spans="2:15" x14ac:dyDescent="0.35">
      <c r="C151" s="56" t="s">
        <v>126</v>
      </c>
      <c r="D151" s="15">
        <v>1.22</v>
      </c>
      <c r="E151" s="62">
        <f>D151/D152</f>
        <v>0.78054523003691589</v>
      </c>
      <c r="F151" s="15">
        <v>17526</v>
      </c>
      <c r="G151" s="62">
        <f>F151/F152</f>
        <v>0.85907553551296501</v>
      </c>
      <c r="H151" s="11" t="s">
        <v>129</v>
      </c>
      <c r="J151" s="11"/>
      <c r="K151" s="11"/>
      <c r="L151" s="11"/>
      <c r="M151" s="11"/>
      <c r="N151" s="11"/>
      <c r="O151" s="11"/>
    </row>
    <row r="152" spans="2:15" x14ac:dyDescent="0.35">
      <c r="C152" s="15"/>
      <c r="D152" s="58">
        <f>SUM(D149:D151)</f>
        <v>1.56301</v>
      </c>
      <c r="E152" s="15"/>
      <c r="F152" s="58">
        <f>SUM(F149:F151)</f>
        <v>20401</v>
      </c>
      <c r="G152" s="15"/>
      <c r="H152" s="11"/>
      <c r="J152" s="11"/>
      <c r="K152" s="11"/>
      <c r="L152" s="11"/>
      <c r="M152" s="11"/>
      <c r="N152" s="11"/>
      <c r="O152" s="11"/>
    </row>
    <row r="168" spans="2:8" ht="20" x14ac:dyDescent="0.35">
      <c r="B168" s="40" t="s">
        <v>61</v>
      </c>
      <c r="C168" s="60"/>
      <c r="D168" s="49" t="s">
        <v>133</v>
      </c>
      <c r="E168" s="49" t="s">
        <v>134</v>
      </c>
      <c r="F168" s="49" t="s">
        <v>137</v>
      </c>
      <c r="H168" s="64"/>
    </row>
    <row r="169" spans="2:8" x14ac:dyDescent="0.35">
      <c r="C169" s="51" t="s">
        <v>124</v>
      </c>
      <c r="D169" s="15">
        <v>8.2900000000000001E-2</v>
      </c>
      <c r="E169" s="52">
        <f>D169/D172</f>
        <v>1.6742570358177909E-2</v>
      </c>
      <c r="F169" s="55">
        <v>2.7E-2</v>
      </c>
    </row>
    <row r="170" spans="2:8" x14ac:dyDescent="0.35">
      <c r="C170" s="54" t="s">
        <v>125</v>
      </c>
      <c r="D170" s="15">
        <v>0.59855000000000003</v>
      </c>
      <c r="E170" s="52">
        <f>D170/D172</f>
        <v>0.12088378151854509</v>
      </c>
      <c r="F170" s="55">
        <v>0.16500000000000001</v>
      </c>
    </row>
    <row r="171" spans="2:8" x14ac:dyDescent="0.35">
      <c r="C171" s="56" t="s">
        <v>126</v>
      </c>
      <c r="D171" s="15">
        <v>4.2699999999999996</v>
      </c>
      <c r="E171" s="52">
        <f>D171/D172</f>
        <v>0.86237364812327699</v>
      </c>
      <c r="F171" s="55">
        <v>0.80800000000000005</v>
      </c>
    </row>
    <row r="172" spans="2:8" x14ac:dyDescent="0.35">
      <c r="C172" s="15"/>
      <c r="D172" s="58">
        <f>SUM(D169:D171)</f>
        <v>4.9514499999999995</v>
      </c>
      <c r="E172" s="15"/>
      <c r="F172" s="15"/>
    </row>
    <row r="187" spans="2:6" ht="20" x14ac:dyDescent="0.35">
      <c r="C187" s="60"/>
      <c r="D187" s="49" t="s">
        <v>139</v>
      </c>
      <c r="E187" s="49" t="s">
        <v>134</v>
      </c>
      <c r="F187" s="49" t="s">
        <v>137</v>
      </c>
    </row>
    <row r="188" spans="2:6" x14ac:dyDescent="0.35">
      <c r="B188" s="40" t="s">
        <v>62</v>
      </c>
      <c r="C188" s="51" t="s">
        <v>124</v>
      </c>
      <c r="D188" s="65">
        <v>101.29</v>
      </c>
      <c r="E188" s="62">
        <f>D188/D191</f>
        <v>0.19493841416474211</v>
      </c>
      <c r="F188" s="33" t="s">
        <v>138</v>
      </c>
    </row>
    <row r="189" spans="2:6" x14ac:dyDescent="0.35">
      <c r="C189" s="54" t="s">
        <v>125</v>
      </c>
      <c r="D189" s="65">
        <v>50.77</v>
      </c>
      <c r="E189" s="62">
        <f>D189/D191</f>
        <v>9.7709776751347191E-2</v>
      </c>
      <c r="F189" s="33" t="s">
        <v>138</v>
      </c>
    </row>
    <row r="190" spans="2:6" x14ac:dyDescent="0.35">
      <c r="C190" s="56" t="s">
        <v>126</v>
      </c>
      <c r="D190" s="65">
        <v>367.54</v>
      </c>
      <c r="E190" s="62">
        <f>D190/D191</f>
        <v>0.70735180908391071</v>
      </c>
      <c r="F190" s="33" t="s">
        <v>138</v>
      </c>
    </row>
    <row r="191" spans="2:6" x14ac:dyDescent="0.35">
      <c r="C191" s="15"/>
      <c r="D191" s="58">
        <f>SUM(D188:D190)</f>
        <v>519.6</v>
      </c>
      <c r="E191" s="15"/>
      <c r="F191" s="15"/>
    </row>
    <row r="206" spans="2:8" ht="20" x14ac:dyDescent="0.35">
      <c r="C206" s="60"/>
      <c r="D206" s="49" t="s">
        <v>139</v>
      </c>
      <c r="E206" s="49" t="s">
        <v>134</v>
      </c>
      <c r="F206" s="49" t="s">
        <v>428</v>
      </c>
      <c r="G206" s="49" t="s">
        <v>136</v>
      </c>
    </row>
    <row r="207" spans="2:8" x14ac:dyDescent="0.35">
      <c r="B207" s="40" t="s">
        <v>63</v>
      </c>
      <c r="C207" s="51" t="s">
        <v>124</v>
      </c>
      <c r="D207" s="65">
        <v>62.35</v>
      </c>
      <c r="E207" s="62">
        <f>D207/D210</f>
        <v>6.0977398754046418E-2</v>
      </c>
      <c r="F207" s="15">
        <v>5304</v>
      </c>
      <c r="G207" s="62">
        <f>F207/F210</f>
        <v>0.17564077091198094</v>
      </c>
      <c r="H207" s="63" t="s">
        <v>331</v>
      </c>
    </row>
    <row r="208" spans="2:8" x14ac:dyDescent="0.35">
      <c r="C208" s="54" t="s">
        <v>125</v>
      </c>
      <c r="D208" s="65">
        <v>143.44999999999999</v>
      </c>
      <c r="E208" s="62">
        <f>D208/D210</f>
        <v>0.14029202648384856</v>
      </c>
      <c r="F208" s="15">
        <v>3404</v>
      </c>
      <c r="G208" s="62">
        <f>F208/F210</f>
        <v>0.11272269686734221</v>
      </c>
      <c r="H208" s="11" t="s">
        <v>128</v>
      </c>
    </row>
    <row r="209" spans="3:8" x14ac:dyDescent="0.35">
      <c r="C209" s="56" t="s">
        <v>126</v>
      </c>
      <c r="D209" s="65">
        <v>816.71</v>
      </c>
      <c r="E209" s="62">
        <f>D209/D210</f>
        <v>0.79873057476210507</v>
      </c>
      <c r="F209" s="15">
        <v>21490</v>
      </c>
      <c r="G209" s="62">
        <f>F209/F210</f>
        <v>0.71163653222067691</v>
      </c>
      <c r="H209" s="11" t="s">
        <v>129</v>
      </c>
    </row>
    <row r="210" spans="3:8" x14ac:dyDescent="0.35">
      <c r="C210" s="15"/>
      <c r="D210" s="58">
        <f>SUM(D207:D209)</f>
        <v>1022.51</v>
      </c>
      <c r="E210" s="15"/>
      <c r="F210" s="58">
        <f>SUM(F207:F209)</f>
        <v>30198</v>
      </c>
      <c r="G210" s="15"/>
    </row>
    <row r="227" spans="2:8" ht="20" x14ac:dyDescent="0.35">
      <c r="B227" s="40" t="s">
        <v>140</v>
      </c>
      <c r="C227" s="60"/>
      <c r="D227" s="49" t="s">
        <v>139</v>
      </c>
      <c r="E227" s="49" t="s">
        <v>134</v>
      </c>
      <c r="F227" s="49" t="s">
        <v>428</v>
      </c>
      <c r="G227" s="49" t="s">
        <v>136</v>
      </c>
    </row>
    <row r="228" spans="2:8" x14ac:dyDescent="0.35">
      <c r="C228" s="51" t="s">
        <v>124</v>
      </c>
      <c r="D228" s="57">
        <v>12.6</v>
      </c>
      <c r="E228" s="52">
        <f>D228/D231</f>
        <v>1.4520645823009461E-2</v>
      </c>
      <c r="F228" s="15">
        <v>782</v>
      </c>
      <c r="G228" s="52">
        <f>F228/F231</f>
        <v>5.7381860874669795E-2</v>
      </c>
      <c r="H228" s="63" t="s">
        <v>332</v>
      </c>
    </row>
    <row r="229" spans="2:8" x14ac:dyDescent="0.35">
      <c r="C229" s="54" t="s">
        <v>125</v>
      </c>
      <c r="D229" s="57">
        <v>189.01</v>
      </c>
      <c r="E229" s="52">
        <f>D229/D231</f>
        <v>0.21782121166722365</v>
      </c>
      <c r="F229" s="15">
        <v>1984</v>
      </c>
      <c r="G229" s="52">
        <f>F229/F231</f>
        <v>0.14558262400939243</v>
      </c>
      <c r="H229" s="11" t="s">
        <v>128</v>
      </c>
    </row>
    <row r="230" spans="2:8" x14ac:dyDescent="0.35">
      <c r="C230" s="56" t="s">
        <v>126</v>
      </c>
      <c r="D230" s="57">
        <v>666.12</v>
      </c>
      <c r="E230" s="52">
        <f>D230/D231</f>
        <v>0.76765814250976683</v>
      </c>
      <c r="F230" s="15">
        <v>10862</v>
      </c>
      <c r="G230" s="52">
        <f>F230/F231</f>
        <v>0.79703551511593773</v>
      </c>
      <c r="H230" s="11" t="s">
        <v>129</v>
      </c>
    </row>
    <row r="231" spans="2:8" x14ac:dyDescent="0.35">
      <c r="C231" s="15"/>
      <c r="D231" s="58">
        <f>SUM(D228:D230)</f>
        <v>867.73</v>
      </c>
      <c r="E231" s="15"/>
      <c r="F231" s="58">
        <f>SUM(F228:F230)</f>
        <v>13628</v>
      </c>
      <c r="G231" s="15"/>
    </row>
    <row r="247" spans="2:6" ht="20" x14ac:dyDescent="0.35">
      <c r="C247" s="60"/>
      <c r="D247" s="49" t="s">
        <v>133</v>
      </c>
      <c r="E247" s="49" t="s">
        <v>134</v>
      </c>
      <c r="F247" s="49" t="s">
        <v>137</v>
      </c>
    </row>
    <row r="248" spans="2:6" x14ac:dyDescent="0.35">
      <c r="B248" s="40" t="s">
        <v>609</v>
      </c>
      <c r="C248" s="51" t="s">
        <v>124</v>
      </c>
      <c r="D248" s="15">
        <v>3.2910000000000002E-2</v>
      </c>
      <c r="E248" s="52">
        <f>D248/D251</f>
        <v>1.8284450716432671E-2</v>
      </c>
      <c r="F248" s="55">
        <v>0.105</v>
      </c>
    </row>
    <row r="249" spans="2:6" x14ac:dyDescent="0.35">
      <c r="C249" s="54" t="s">
        <v>125</v>
      </c>
      <c r="D249" s="15">
        <v>0.14698</v>
      </c>
      <c r="E249" s="52">
        <f>D249/D251</f>
        <v>8.1660545922250805E-2</v>
      </c>
      <c r="F249" s="55">
        <v>0.16800000000000001</v>
      </c>
    </row>
    <row r="250" spans="2:6" x14ac:dyDescent="0.35">
      <c r="C250" s="56" t="s">
        <v>126</v>
      </c>
      <c r="D250" s="15">
        <v>1.62</v>
      </c>
      <c r="E250" s="52">
        <f>D250/D251</f>
        <v>0.90005500336131661</v>
      </c>
      <c r="F250" s="55">
        <v>0.72699999999999998</v>
      </c>
    </row>
    <row r="251" spans="2:6" x14ac:dyDescent="0.35">
      <c r="C251" s="15"/>
      <c r="D251" s="58">
        <f>SUM(D248:D250)</f>
        <v>1.79989</v>
      </c>
      <c r="E251" s="15"/>
      <c r="F251" s="15"/>
    </row>
    <row r="267" spans="2:6" ht="20" x14ac:dyDescent="0.35">
      <c r="C267" s="60"/>
      <c r="D267" s="49" t="s">
        <v>139</v>
      </c>
      <c r="E267" s="49" t="s">
        <v>134</v>
      </c>
      <c r="F267" s="49" t="s">
        <v>137</v>
      </c>
    </row>
    <row r="268" spans="2:6" x14ac:dyDescent="0.35">
      <c r="B268" s="212" t="s">
        <v>66</v>
      </c>
      <c r="C268" s="51" t="s">
        <v>124</v>
      </c>
      <c r="D268" s="57">
        <v>44.27</v>
      </c>
      <c r="E268" s="52">
        <f>D268/D271</f>
        <v>5.5921883684503064E-2</v>
      </c>
      <c r="F268" s="55">
        <v>9.7000000000000003E-2</v>
      </c>
    </row>
    <row r="269" spans="2:6" x14ac:dyDescent="0.35">
      <c r="B269" s="212"/>
      <c r="C269" s="54" t="s">
        <v>125</v>
      </c>
      <c r="D269" s="57">
        <v>103.2</v>
      </c>
      <c r="E269" s="52">
        <f>D269/D271</f>
        <v>0.13036228588752463</v>
      </c>
      <c r="F269" s="55">
        <v>0.19900000000000001</v>
      </c>
    </row>
    <row r="270" spans="2:6" x14ac:dyDescent="0.35">
      <c r="C270" s="56" t="s">
        <v>126</v>
      </c>
      <c r="D270" s="57">
        <v>644.16999999999996</v>
      </c>
      <c r="E270" s="52">
        <f>D270/D271</f>
        <v>0.81371583042797224</v>
      </c>
      <c r="F270" s="55">
        <v>0.70399999999999996</v>
      </c>
    </row>
    <row r="271" spans="2:6" x14ac:dyDescent="0.35">
      <c r="C271" s="15"/>
      <c r="D271" s="58">
        <f>SUM(D268:D270)</f>
        <v>791.64</v>
      </c>
      <c r="E271" s="15"/>
      <c r="F271" s="15"/>
    </row>
    <row r="287" spans="2:6" ht="20" x14ac:dyDescent="0.35">
      <c r="C287" s="60"/>
      <c r="D287" s="49" t="s">
        <v>133</v>
      </c>
      <c r="E287" s="49" t="s">
        <v>134</v>
      </c>
      <c r="F287" s="49" t="s">
        <v>137</v>
      </c>
    </row>
    <row r="288" spans="2:6" x14ac:dyDescent="0.35">
      <c r="B288" s="40" t="s">
        <v>141</v>
      </c>
      <c r="C288" s="51" t="s">
        <v>124</v>
      </c>
      <c r="D288" s="15">
        <v>0.32366</v>
      </c>
      <c r="E288" s="52">
        <f>D288/D291</f>
        <v>1.1003730919579542E-2</v>
      </c>
      <c r="F288" s="53">
        <v>0.03</v>
      </c>
    </row>
    <row r="289" spans="3:6" x14ac:dyDescent="0.35">
      <c r="C289" s="54" t="s">
        <v>125</v>
      </c>
      <c r="D289" s="57">
        <v>13.98</v>
      </c>
      <c r="E289" s="52">
        <f>D289/D291</f>
        <v>0.47528937235284557</v>
      </c>
      <c r="F289" s="55">
        <v>0.26700000000000002</v>
      </c>
    </row>
    <row r="290" spans="3:6" x14ac:dyDescent="0.35">
      <c r="C290" s="56" t="s">
        <v>126</v>
      </c>
      <c r="D290" s="57">
        <v>15.11</v>
      </c>
      <c r="E290" s="52">
        <f>D290/D291</f>
        <v>0.51370689672757486</v>
      </c>
      <c r="F290" s="55">
        <v>0.70299999999999996</v>
      </c>
    </row>
    <row r="291" spans="3:6" x14ac:dyDescent="0.35">
      <c r="C291" s="15"/>
      <c r="D291" s="58">
        <f>SUM(D288:D290)</f>
        <v>29.41366</v>
      </c>
      <c r="E291" s="15"/>
      <c r="F291" s="15"/>
    </row>
    <row r="306" spans="2:6" ht="20" x14ac:dyDescent="0.35">
      <c r="C306" s="60"/>
      <c r="D306" s="49" t="s">
        <v>133</v>
      </c>
      <c r="E306" s="49" t="s">
        <v>134</v>
      </c>
      <c r="F306" s="49" t="s">
        <v>137</v>
      </c>
    </row>
    <row r="307" spans="2:6" x14ac:dyDescent="0.35">
      <c r="B307" s="40" t="s">
        <v>68</v>
      </c>
      <c r="C307" s="51" t="s">
        <v>124</v>
      </c>
      <c r="D307" s="15">
        <v>0.22023999999999999</v>
      </c>
      <c r="E307" s="52">
        <f>D307/D310</f>
        <v>0.10703446398934709</v>
      </c>
      <c r="F307" s="55">
        <v>0.16800000000000001</v>
      </c>
    </row>
    <row r="308" spans="2:6" x14ac:dyDescent="0.35">
      <c r="C308" s="54" t="s">
        <v>125</v>
      </c>
      <c r="D308" s="15">
        <v>3.7414999999999997E-2</v>
      </c>
      <c r="E308" s="52">
        <f>D308/D310</f>
        <v>1.8183320333097625E-2</v>
      </c>
      <c r="F308" s="55">
        <v>0.19600000000000001</v>
      </c>
    </row>
    <row r="309" spans="2:6" x14ac:dyDescent="0.35">
      <c r="C309" s="56" t="s">
        <v>126</v>
      </c>
      <c r="D309" s="57">
        <v>1.8</v>
      </c>
      <c r="E309" s="52">
        <f>D309/D310</f>
        <v>0.87478221567755532</v>
      </c>
      <c r="F309" s="55">
        <v>0.63600000000000001</v>
      </c>
    </row>
    <row r="310" spans="2:6" x14ac:dyDescent="0.35">
      <c r="C310" s="15"/>
      <c r="D310" s="58">
        <f>SUM(D307:D309)</f>
        <v>2.057655</v>
      </c>
      <c r="E310" s="15"/>
      <c r="F310" s="15"/>
    </row>
    <row r="326" spans="2:6" ht="20" x14ac:dyDescent="0.35">
      <c r="C326" s="60"/>
      <c r="D326" s="49" t="s">
        <v>133</v>
      </c>
      <c r="E326" s="49" t="s">
        <v>134</v>
      </c>
      <c r="F326" s="49" t="s">
        <v>137</v>
      </c>
    </row>
    <row r="327" spans="2:6" x14ac:dyDescent="0.35">
      <c r="B327" s="40" t="s">
        <v>69</v>
      </c>
      <c r="C327" s="51" t="s">
        <v>124</v>
      </c>
      <c r="D327" s="57">
        <v>1.48</v>
      </c>
      <c r="E327" s="52">
        <f>D327/D330</f>
        <v>0.10356892932120364</v>
      </c>
      <c r="F327" s="55">
        <v>0.11899999999999999</v>
      </c>
    </row>
    <row r="328" spans="2:6" x14ac:dyDescent="0.35">
      <c r="C328" s="54" t="s">
        <v>125</v>
      </c>
      <c r="D328" s="57">
        <v>9.94</v>
      </c>
      <c r="E328" s="52">
        <f>D328/D330</f>
        <v>0.69559132260321899</v>
      </c>
      <c r="F328" s="55">
        <v>0.254</v>
      </c>
    </row>
    <row r="329" spans="2:6" x14ac:dyDescent="0.35">
      <c r="C329" s="56" t="s">
        <v>126</v>
      </c>
      <c r="D329" s="57">
        <v>2.87</v>
      </c>
      <c r="E329" s="52">
        <f>D329/D330</f>
        <v>0.20083974807557733</v>
      </c>
      <c r="F329" s="55">
        <v>0.627</v>
      </c>
    </row>
    <row r="330" spans="2:6" x14ac:dyDescent="0.35">
      <c r="C330" s="15"/>
      <c r="D330" s="58">
        <f>SUM(D327:D329)</f>
        <v>14.29</v>
      </c>
      <c r="E330" s="15"/>
      <c r="F330" s="15"/>
    </row>
    <row r="331" spans="2:6" x14ac:dyDescent="0.35">
      <c r="D331" s="4"/>
      <c r="E331" s="3"/>
    </row>
    <row r="346" spans="2:6" ht="20" x14ac:dyDescent="0.35">
      <c r="C346" s="60"/>
      <c r="D346" s="49" t="s">
        <v>133</v>
      </c>
      <c r="E346" s="49" t="s">
        <v>134</v>
      </c>
      <c r="F346" s="49" t="s">
        <v>137</v>
      </c>
    </row>
    <row r="347" spans="2:6" x14ac:dyDescent="0.35">
      <c r="B347" s="40" t="s">
        <v>70</v>
      </c>
      <c r="C347" s="51" t="s">
        <v>124</v>
      </c>
      <c r="D347" s="15">
        <v>0.29181000000000001</v>
      </c>
      <c r="E347" s="52">
        <f>D347/D350</f>
        <v>8.2623357428627253E-2</v>
      </c>
      <c r="F347" s="55">
        <v>7.4999999999999997E-2</v>
      </c>
    </row>
    <row r="348" spans="2:6" x14ac:dyDescent="0.35">
      <c r="C348" s="54" t="s">
        <v>125</v>
      </c>
      <c r="D348" s="57">
        <v>1.56</v>
      </c>
      <c r="E348" s="52">
        <f>D348/D350</f>
        <v>0.44169986494177205</v>
      </c>
      <c r="F348" s="55">
        <v>0.26400000000000001</v>
      </c>
    </row>
    <row r="349" spans="2:6" x14ac:dyDescent="0.35">
      <c r="C349" s="56" t="s">
        <v>126</v>
      </c>
      <c r="D349" s="57">
        <v>1.68</v>
      </c>
      <c r="E349" s="52">
        <f>D349/D350</f>
        <v>0.47567677762960064</v>
      </c>
      <c r="F349" s="53">
        <v>0.66</v>
      </c>
    </row>
    <row r="350" spans="2:6" x14ac:dyDescent="0.35">
      <c r="C350" s="15"/>
      <c r="D350" s="58">
        <f>SUM(D347:D349)</f>
        <v>3.5318100000000001</v>
      </c>
      <c r="E350" s="15"/>
      <c r="F350" s="15"/>
    </row>
    <row r="366" spans="2:6" ht="20" x14ac:dyDescent="0.35">
      <c r="C366" s="60"/>
      <c r="D366" s="49" t="s">
        <v>133</v>
      </c>
      <c r="E366" s="49" t="s">
        <v>134</v>
      </c>
      <c r="F366" s="49" t="s">
        <v>137</v>
      </c>
    </row>
    <row r="367" spans="2:6" x14ac:dyDescent="0.35">
      <c r="B367" s="40" t="s">
        <v>71</v>
      </c>
      <c r="C367" s="51" t="s">
        <v>124</v>
      </c>
      <c r="D367" s="15">
        <v>8.5379999999999998E-2</v>
      </c>
      <c r="E367" s="52">
        <f>D367/D370</f>
        <v>4.2728027944870933E-2</v>
      </c>
      <c r="F367" s="55">
        <v>0.10100000000000001</v>
      </c>
    </row>
    <row r="368" spans="2:6" x14ac:dyDescent="0.35">
      <c r="C368" s="54" t="s">
        <v>125</v>
      </c>
      <c r="D368" s="15">
        <v>0.34283999999999998</v>
      </c>
      <c r="E368" s="52">
        <f>D368/D370</f>
        <v>0.17157269970273542</v>
      </c>
      <c r="F368" s="53">
        <v>0.22</v>
      </c>
    </row>
    <row r="369" spans="3:6" x14ac:dyDescent="0.35">
      <c r="C369" s="56" t="s">
        <v>126</v>
      </c>
      <c r="D369" s="57">
        <v>1.57</v>
      </c>
      <c r="E369" s="52">
        <f>D369/D370</f>
        <v>0.78569927235239367</v>
      </c>
      <c r="F369" s="55">
        <v>0.67900000000000005</v>
      </c>
    </row>
    <row r="370" spans="3:6" x14ac:dyDescent="0.35">
      <c r="C370" s="15"/>
      <c r="D370" s="58">
        <f>SUM(D367:D369)</f>
        <v>1.9982200000000001</v>
      </c>
      <c r="E370" s="15"/>
      <c r="F370" s="15"/>
    </row>
    <row r="386" spans="2:6" ht="20" x14ac:dyDescent="0.35">
      <c r="C386" s="60"/>
      <c r="D386" s="49" t="s">
        <v>139</v>
      </c>
      <c r="E386" s="49" t="s">
        <v>134</v>
      </c>
      <c r="F386" s="49" t="s">
        <v>137</v>
      </c>
    </row>
    <row r="387" spans="2:6" x14ac:dyDescent="0.35">
      <c r="B387" s="40" t="s">
        <v>130</v>
      </c>
      <c r="C387" s="51" t="s">
        <v>124</v>
      </c>
      <c r="D387" s="57">
        <v>502.35</v>
      </c>
      <c r="E387" s="52">
        <f>D387/D390</f>
        <v>0.32326878897276012</v>
      </c>
      <c r="F387" s="55">
        <v>0.503</v>
      </c>
    </row>
    <row r="388" spans="2:6" x14ac:dyDescent="0.35">
      <c r="C388" s="54" t="s">
        <v>125</v>
      </c>
      <c r="D388" s="57">
        <v>201.62</v>
      </c>
      <c r="E388" s="52">
        <f>D388/D390</f>
        <v>0.12974510447434634</v>
      </c>
      <c r="F388" s="55">
        <v>0.106</v>
      </c>
    </row>
    <row r="389" spans="2:6" x14ac:dyDescent="0.35">
      <c r="C389" s="56" t="s">
        <v>126</v>
      </c>
      <c r="D389" s="57">
        <v>850</v>
      </c>
      <c r="E389" s="52">
        <f>D389/D390</f>
        <v>0.54698610655289359</v>
      </c>
      <c r="F389" s="55">
        <v>0.39100000000000001</v>
      </c>
    </row>
    <row r="390" spans="2:6" x14ac:dyDescent="0.35">
      <c r="C390" s="15"/>
      <c r="D390" s="58">
        <f>SUM(D387:D389)</f>
        <v>1553.97</v>
      </c>
      <c r="E390" s="15"/>
      <c r="F390" s="15"/>
    </row>
    <row r="406" spans="2:6" ht="20" x14ac:dyDescent="0.35">
      <c r="C406" s="60"/>
      <c r="D406" s="49" t="s">
        <v>139</v>
      </c>
      <c r="E406" s="49" t="s">
        <v>134</v>
      </c>
      <c r="F406" s="49" t="s">
        <v>137</v>
      </c>
    </row>
    <row r="407" spans="2:6" x14ac:dyDescent="0.35">
      <c r="B407" s="40" t="s">
        <v>610</v>
      </c>
      <c r="C407" s="51" t="s">
        <v>124</v>
      </c>
      <c r="D407" s="57">
        <v>70.62</v>
      </c>
      <c r="E407" s="52">
        <f>D407/D410</f>
        <v>0.1315598278656458</v>
      </c>
      <c r="F407" s="55">
        <v>0.17100000000000001</v>
      </c>
    </row>
    <row r="408" spans="2:6" x14ac:dyDescent="0.35">
      <c r="C408" s="54" t="s">
        <v>125</v>
      </c>
      <c r="D408" s="57">
        <v>62.32</v>
      </c>
      <c r="E408" s="52">
        <f>D408/D410</f>
        <v>0.11609754280072282</v>
      </c>
      <c r="F408" s="53">
        <v>0.2</v>
      </c>
    </row>
    <row r="409" spans="2:6" x14ac:dyDescent="0.35">
      <c r="C409" s="56" t="s">
        <v>126</v>
      </c>
      <c r="D409" s="57">
        <v>403.85</v>
      </c>
      <c r="E409" s="52">
        <f>D409/D410</f>
        <v>0.7523426293336315</v>
      </c>
      <c r="F409" s="55">
        <v>0.628</v>
      </c>
    </row>
    <row r="410" spans="2:6" x14ac:dyDescent="0.35">
      <c r="C410" s="15"/>
      <c r="D410" s="58">
        <f>SUM(D407:D409)</f>
        <v>536.79</v>
      </c>
      <c r="E410" s="15"/>
      <c r="F410" s="15"/>
    </row>
    <row r="426" spans="2:6" ht="20" x14ac:dyDescent="0.35">
      <c r="C426" s="60"/>
      <c r="D426" s="49" t="s">
        <v>139</v>
      </c>
      <c r="E426" s="49" t="s">
        <v>134</v>
      </c>
      <c r="F426" s="49" t="s">
        <v>137</v>
      </c>
    </row>
    <row r="427" spans="2:6" x14ac:dyDescent="0.35">
      <c r="B427" s="40" t="s">
        <v>74</v>
      </c>
      <c r="C427" s="51" t="s">
        <v>124</v>
      </c>
      <c r="D427" s="57">
        <v>452.43</v>
      </c>
      <c r="E427" s="52">
        <f>D427/D430</f>
        <v>0.38032751054994202</v>
      </c>
      <c r="F427" s="55">
        <v>0.34599999999999997</v>
      </c>
    </row>
    <row r="428" spans="2:6" x14ac:dyDescent="0.35">
      <c r="C428" s="54" t="s">
        <v>125</v>
      </c>
      <c r="D428" s="57">
        <v>109.24</v>
      </c>
      <c r="E428" s="52">
        <f>D428/D430</f>
        <v>9.1830730173674741E-2</v>
      </c>
      <c r="F428" s="53">
        <v>0.15</v>
      </c>
    </row>
    <row r="429" spans="2:6" x14ac:dyDescent="0.35">
      <c r="C429" s="56" t="s">
        <v>126</v>
      </c>
      <c r="D429" s="57">
        <v>627.91</v>
      </c>
      <c r="E429" s="52">
        <f>D429/D430</f>
        <v>0.52784175927638322</v>
      </c>
      <c r="F429" s="55">
        <v>0.504</v>
      </c>
    </row>
    <row r="430" spans="2:6" x14ac:dyDescent="0.35">
      <c r="C430" s="15"/>
      <c r="D430" s="58">
        <f>SUM(D427:D429)</f>
        <v>1189.58</v>
      </c>
      <c r="E430" s="15"/>
      <c r="F430" s="15"/>
    </row>
    <row r="446" spans="2:6" ht="20" x14ac:dyDescent="0.35">
      <c r="C446" s="60"/>
      <c r="D446" s="49" t="s">
        <v>133</v>
      </c>
      <c r="E446" s="49" t="s">
        <v>134</v>
      </c>
      <c r="F446" s="49" t="s">
        <v>137</v>
      </c>
    </row>
    <row r="447" spans="2:6" x14ac:dyDescent="0.35">
      <c r="B447" s="40" t="s">
        <v>75</v>
      </c>
      <c r="C447" s="51" t="s">
        <v>124</v>
      </c>
      <c r="D447" s="15">
        <v>0.30381000000000002</v>
      </c>
      <c r="E447" s="52">
        <f>D447/D450</f>
        <v>5.5609552520743073E-2</v>
      </c>
      <c r="F447" s="55">
        <v>7.2999999999999995E-2</v>
      </c>
    </row>
    <row r="448" spans="2:6" x14ac:dyDescent="0.35">
      <c r="C448" s="54" t="s">
        <v>125</v>
      </c>
      <c r="D448" s="15">
        <v>0.49946000000000002</v>
      </c>
      <c r="E448" s="52">
        <f>D448/D450</f>
        <v>9.1421438076463357E-2</v>
      </c>
      <c r="F448" s="55">
        <v>0.252</v>
      </c>
    </row>
    <row r="449" spans="3:6" x14ac:dyDescent="0.35">
      <c r="C449" s="56" t="s">
        <v>126</v>
      </c>
      <c r="D449" s="57">
        <v>4.66</v>
      </c>
      <c r="E449" s="52">
        <f>D449/D450</f>
        <v>0.85296900940279352</v>
      </c>
      <c r="F449" s="55">
        <v>0.67500000000000004</v>
      </c>
    </row>
    <row r="450" spans="3:6" x14ac:dyDescent="0.35">
      <c r="C450" s="15"/>
      <c r="D450" s="58">
        <f>SUM(D447:D449)</f>
        <v>5.4632700000000005</v>
      </c>
      <c r="E450" s="15"/>
      <c r="F450" s="15"/>
    </row>
    <row r="466" spans="2:6" ht="20" x14ac:dyDescent="0.35">
      <c r="C466" s="60"/>
      <c r="D466" s="49" t="s">
        <v>133</v>
      </c>
      <c r="E466" s="49" t="s">
        <v>134</v>
      </c>
      <c r="F466" s="49" t="s">
        <v>137</v>
      </c>
    </row>
    <row r="467" spans="2:6" x14ac:dyDescent="0.35">
      <c r="B467" s="40" t="s">
        <v>76</v>
      </c>
      <c r="C467" s="51" t="s">
        <v>124</v>
      </c>
      <c r="D467" s="15">
        <v>0.43731999999999999</v>
      </c>
      <c r="E467" s="52">
        <f>D467/D470</f>
        <v>3.871006575010711E-2</v>
      </c>
      <c r="F467" s="55">
        <v>5.0999999999999997E-2</v>
      </c>
    </row>
    <row r="468" spans="2:6" x14ac:dyDescent="0.35">
      <c r="C468" s="54" t="s">
        <v>125</v>
      </c>
      <c r="D468" s="57">
        <v>2.19</v>
      </c>
      <c r="E468" s="52">
        <f>D468/D470</f>
        <v>0.19385128508354194</v>
      </c>
      <c r="F468" s="55">
        <v>0.215</v>
      </c>
    </row>
    <row r="469" spans="2:6" x14ac:dyDescent="0.35">
      <c r="C469" s="56" t="s">
        <v>126</v>
      </c>
      <c r="D469" s="57">
        <v>8.67</v>
      </c>
      <c r="E469" s="52">
        <f>D469/D470</f>
        <v>0.76743864916635096</v>
      </c>
      <c r="F469" s="55">
        <v>0.73399999999999999</v>
      </c>
    </row>
    <row r="470" spans="2:6" x14ac:dyDescent="0.35">
      <c r="C470" s="15"/>
      <c r="D470" s="58">
        <f>SUM(D467:D469)</f>
        <v>11.297319999999999</v>
      </c>
      <c r="E470" s="15"/>
      <c r="F470" s="15"/>
    </row>
    <row r="486" spans="2:8" ht="20" x14ac:dyDescent="0.35">
      <c r="C486" s="60"/>
      <c r="D486" s="49" t="s">
        <v>133</v>
      </c>
      <c r="E486" s="49" t="s">
        <v>134</v>
      </c>
      <c r="F486" s="49" t="s">
        <v>142</v>
      </c>
      <c r="G486" s="49" t="s">
        <v>429</v>
      </c>
    </row>
    <row r="487" spans="2:8" x14ac:dyDescent="0.35">
      <c r="B487" s="40" t="s">
        <v>77</v>
      </c>
      <c r="C487" s="51" t="s">
        <v>124</v>
      </c>
      <c r="D487" s="15">
        <v>4.3790000000000003E-2</v>
      </c>
      <c r="E487" s="62">
        <f>D487/D490</f>
        <v>2.5854790428000405E-2</v>
      </c>
      <c r="F487" s="15">
        <v>10848</v>
      </c>
      <c r="G487" s="62">
        <f>F487/F490</f>
        <v>0.10231452662554467</v>
      </c>
      <c r="H487" s="63" t="s">
        <v>333</v>
      </c>
    </row>
    <row r="488" spans="2:8" x14ac:dyDescent="0.35">
      <c r="C488" s="54" t="s">
        <v>125</v>
      </c>
      <c r="D488" s="15">
        <v>0.1699</v>
      </c>
      <c r="E488" s="62">
        <f>D488/D490</f>
        <v>0.10031351664117991</v>
      </c>
      <c r="F488" s="15">
        <v>12603</v>
      </c>
      <c r="G488" s="62">
        <f>F488/F490</f>
        <v>0.11886707034123706</v>
      </c>
      <c r="H488" s="11" t="s">
        <v>128</v>
      </c>
    </row>
    <row r="489" spans="2:8" x14ac:dyDescent="0.35">
      <c r="C489" s="56" t="s">
        <v>126</v>
      </c>
      <c r="D489" s="65">
        <v>1.48</v>
      </c>
      <c r="E489" s="62">
        <f>D489/D490</f>
        <v>0.87383169293081975</v>
      </c>
      <c r="F489" s="15">
        <v>82575</v>
      </c>
      <c r="G489" s="62">
        <f>F489/F490</f>
        <v>0.77881840303321825</v>
      </c>
    </row>
    <row r="490" spans="2:8" x14ac:dyDescent="0.35">
      <c r="C490" s="15"/>
      <c r="D490" s="58">
        <f>SUM(D487:D489)</f>
        <v>1.6936899999999999</v>
      </c>
      <c r="E490" s="15"/>
      <c r="F490" s="15">
        <f>SUM(F487:F489)</f>
        <v>106026</v>
      </c>
      <c r="G490" s="15"/>
    </row>
    <row r="506" spans="2:6" ht="20" x14ac:dyDescent="0.35">
      <c r="C506" s="60"/>
      <c r="D506" s="49" t="s">
        <v>133</v>
      </c>
      <c r="E506" s="49" t="s">
        <v>134</v>
      </c>
      <c r="F506" s="49" t="s">
        <v>137</v>
      </c>
    </row>
    <row r="507" spans="2:6" x14ac:dyDescent="0.35">
      <c r="B507" s="40" t="s">
        <v>78</v>
      </c>
      <c r="C507" s="51" t="s">
        <v>124</v>
      </c>
      <c r="D507" s="15">
        <v>0.13128999999999999</v>
      </c>
      <c r="E507" s="66">
        <f>D507/D510</f>
        <v>2.956107866212263E-4</v>
      </c>
      <c r="F507" s="55">
        <v>1.1000000000000001E-3</v>
      </c>
    </row>
    <row r="508" spans="2:6" x14ac:dyDescent="0.35">
      <c r="C508" s="54" t="s">
        <v>125</v>
      </c>
      <c r="D508" s="57">
        <v>108</v>
      </c>
      <c r="E508" s="66">
        <f>D508/D510</f>
        <v>0.24317133791676779</v>
      </c>
      <c r="F508" s="55">
        <v>0.14199999999999999</v>
      </c>
    </row>
    <row r="509" spans="2:6" x14ac:dyDescent="0.35">
      <c r="C509" s="56" t="s">
        <v>126</v>
      </c>
      <c r="D509" s="57">
        <v>336</v>
      </c>
      <c r="E509" s="66">
        <f>D509/D510</f>
        <v>0.75653305129661086</v>
      </c>
      <c r="F509" s="55">
        <v>0.85699999999999998</v>
      </c>
    </row>
    <row r="510" spans="2:6" x14ac:dyDescent="0.35">
      <c r="C510" s="15"/>
      <c r="D510" s="58">
        <f>SUM(D507:D509)</f>
        <v>444.13129000000004</v>
      </c>
      <c r="E510" s="15"/>
      <c r="F510" s="15"/>
    </row>
    <row r="526" spans="2:6" ht="20" x14ac:dyDescent="0.35">
      <c r="C526" s="60"/>
      <c r="D526" s="49" t="s">
        <v>133</v>
      </c>
      <c r="E526" s="49" t="s">
        <v>134</v>
      </c>
      <c r="F526" s="49" t="s">
        <v>137</v>
      </c>
    </row>
    <row r="527" spans="2:6" x14ac:dyDescent="0.35">
      <c r="B527" s="40" t="s">
        <v>80</v>
      </c>
      <c r="C527" s="51" t="s">
        <v>124</v>
      </c>
      <c r="D527" s="15">
        <v>0.62963999999999998</v>
      </c>
      <c r="E527" s="52">
        <f>D527/D530</f>
        <v>0.15316875711547256</v>
      </c>
      <c r="F527" s="55">
        <v>0.28799999999999998</v>
      </c>
    </row>
    <row r="528" spans="2:6" x14ac:dyDescent="0.35">
      <c r="C528" s="54" t="s">
        <v>125</v>
      </c>
      <c r="D528" s="15">
        <v>0.66112000000000004</v>
      </c>
      <c r="E528" s="52">
        <f>D528/D530</f>
        <v>0.16082670844320759</v>
      </c>
      <c r="F528" s="55">
        <v>0.14199999999999999</v>
      </c>
    </row>
    <row r="529" spans="3:6" x14ac:dyDescent="0.35">
      <c r="C529" s="56" t="s">
        <v>126</v>
      </c>
      <c r="D529" s="57">
        <v>2.82</v>
      </c>
      <c r="E529" s="52">
        <f>D529/D530</f>
        <v>0.68600453444131981</v>
      </c>
      <c r="F529" s="53">
        <v>0.56999999999999995</v>
      </c>
    </row>
    <row r="530" spans="3:6" x14ac:dyDescent="0.35">
      <c r="C530" s="15"/>
      <c r="D530" s="58">
        <f>SUM(D527:D529)</f>
        <v>4.11076</v>
      </c>
      <c r="E530" s="15"/>
      <c r="F530" s="15"/>
    </row>
    <row r="546" spans="2:6" ht="20" x14ac:dyDescent="0.35">
      <c r="C546" s="60"/>
      <c r="D546" s="49" t="s">
        <v>133</v>
      </c>
      <c r="E546" s="49" t="s">
        <v>134</v>
      </c>
      <c r="F546" s="49" t="s">
        <v>137</v>
      </c>
    </row>
    <row r="547" spans="2:6" x14ac:dyDescent="0.35">
      <c r="B547" s="40" t="s">
        <v>81</v>
      </c>
      <c r="C547" s="51" t="s">
        <v>124</v>
      </c>
      <c r="D547" s="57">
        <v>5.35</v>
      </c>
      <c r="E547" s="52">
        <f>D547/D550</f>
        <v>0.17575558475689881</v>
      </c>
      <c r="F547" s="55">
        <v>0.185</v>
      </c>
    </row>
    <row r="548" spans="2:6" x14ac:dyDescent="0.35">
      <c r="C548" s="54" t="s">
        <v>125</v>
      </c>
      <c r="D548" s="57">
        <v>12.49</v>
      </c>
      <c r="E548" s="52">
        <f>D548/D550</f>
        <v>0.41031537450722738</v>
      </c>
      <c r="F548" s="55">
        <v>0.115</v>
      </c>
    </row>
    <row r="549" spans="2:6" x14ac:dyDescent="0.35">
      <c r="C549" s="56" t="s">
        <v>126</v>
      </c>
      <c r="D549" s="57">
        <v>12.6</v>
      </c>
      <c r="E549" s="52">
        <f>D549/D550</f>
        <v>0.41392904073587389</v>
      </c>
      <c r="F549" s="53">
        <v>0.7</v>
      </c>
    </row>
    <row r="550" spans="2:6" x14ac:dyDescent="0.35">
      <c r="C550" s="15"/>
      <c r="D550" s="58">
        <f>SUM(D547:D549)</f>
        <v>30.439999999999998</v>
      </c>
      <c r="E550" s="15"/>
      <c r="F550" s="15"/>
    </row>
    <row r="566" spans="2:6" ht="20" x14ac:dyDescent="0.35">
      <c r="C566" s="60"/>
      <c r="D566" s="49" t="s">
        <v>139</v>
      </c>
      <c r="E566" s="49" t="s">
        <v>134</v>
      </c>
      <c r="F566" s="49" t="s">
        <v>137</v>
      </c>
    </row>
    <row r="567" spans="2:6" x14ac:dyDescent="0.35">
      <c r="B567" s="40" t="s">
        <v>82</v>
      </c>
      <c r="C567" s="51" t="s">
        <v>124</v>
      </c>
      <c r="D567" s="57">
        <v>534.19000000000005</v>
      </c>
      <c r="E567" s="52">
        <f>D567/D570</f>
        <v>0.334745364423083</v>
      </c>
      <c r="F567" s="55">
        <v>0.373</v>
      </c>
    </row>
    <row r="568" spans="2:6" x14ac:dyDescent="0.35">
      <c r="C568" s="54" t="s">
        <v>125</v>
      </c>
      <c r="D568" s="57">
        <v>243.1</v>
      </c>
      <c r="E568" s="52">
        <f>D568/D570</f>
        <v>0.15233643102875655</v>
      </c>
      <c r="F568" s="55">
        <v>0.114</v>
      </c>
    </row>
    <row r="569" spans="2:6" x14ac:dyDescent="0.35">
      <c r="C569" s="56" t="s">
        <v>126</v>
      </c>
      <c r="D569" s="57">
        <v>818.52</v>
      </c>
      <c r="E569" s="52">
        <f>D569/D570</f>
        <v>0.51291820454816051</v>
      </c>
      <c r="F569" s="55">
        <v>0.51300000000000001</v>
      </c>
    </row>
    <row r="570" spans="2:6" x14ac:dyDescent="0.35">
      <c r="C570" s="15"/>
      <c r="D570" s="58">
        <f>SUM(D567:D569)</f>
        <v>1595.81</v>
      </c>
      <c r="E570" s="15"/>
      <c r="F570" s="15"/>
    </row>
    <row r="586" spans="2:6" ht="20" x14ac:dyDescent="0.35">
      <c r="C586" s="60"/>
      <c r="D586" s="49" t="s">
        <v>133</v>
      </c>
      <c r="E586" s="49" t="s">
        <v>134</v>
      </c>
      <c r="F586" s="49" t="s">
        <v>137</v>
      </c>
    </row>
    <row r="587" spans="2:6" x14ac:dyDescent="0.35">
      <c r="B587" s="40" t="s">
        <v>132</v>
      </c>
      <c r="C587" s="51" t="s">
        <v>124</v>
      </c>
      <c r="D587" s="15">
        <v>0.32784000000000002</v>
      </c>
      <c r="E587" s="52">
        <f>D587/D590</f>
        <v>0.10125268697650286</v>
      </c>
      <c r="F587" s="55">
        <v>0.39200000000000002</v>
      </c>
    </row>
    <row r="588" spans="2:6" x14ac:dyDescent="0.35">
      <c r="C588" s="54" t="s">
        <v>125</v>
      </c>
      <c r="D588" s="57">
        <v>1.72</v>
      </c>
      <c r="E588" s="52">
        <f>D588/D590</f>
        <v>0.53121834309292615</v>
      </c>
      <c r="F588" s="55">
        <v>0.11799999999999999</v>
      </c>
    </row>
    <row r="589" spans="2:6" x14ac:dyDescent="0.35">
      <c r="C589" s="56" t="s">
        <v>126</v>
      </c>
      <c r="D589" s="57">
        <v>1.19</v>
      </c>
      <c r="E589" s="52">
        <f>D589/D590</f>
        <v>0.36752896993057099</v>
      </c>
      <c r="F589" s="53">
        <v>0.49</v>
      </c>
    </row>
    <row r="590" spans="2:6" x14ac:dyDescent="0.35">
      <c r="C590" s="15"/>
      <c r="D590" s="58">
        <f>SUM(D587:D589)</f>
        <v>3.2378399999999998</v>
      </c>
      <c r="E590" s="15"/>
      <c r="F590" s="15"/>
    </row>
    <row r="606" spans="2:6" ht="20" x14ac:dyDescent="0.35">
      <c r="C606" s="60"/>
      <c r="D606" s="49" t="s">
        <v>139</v>
      </c>
      <c r="E606" s="49" t="s">
        <v>134</v>
      </c>
      <c r="F606" s="49" t="s">
        <v>137</v>
      </c>
    </row>
    <row r="607" spans="2:6" x14ac:dyDescent="0.35">
      <c r="B607" s="40" t="s">
        <v>84</v>
      </c>
      <c r="C607" s="51" t="s">
        <v>124</v>
      </c>
      <c r="D607" s="57">
        <v>215.85</v>
      </c>
      <c r="E607" s="52">
        <f>D607/D610</f>
        <v>0.23560809483266748</v>
      </c>
      <c r="F607" s="55">
        <v>0.42299999999999999</v>
      </c>
    </row>
    <row r="608" spans="2:6" x14ac:dyDescent="0.35">
      <c r="C608" s="54" t="s">
        <v>125</v>
      </c>
      <c r="D608" s="57">
        <v>79.06</v>
      </c>
      <c r="E608" s="52">
        <f>D608/D610</f>
        <v>8.6296854192590658E-2</v>
      </c>
      <c r="F608" s="55">
        <v>0.112</v>
      </c>
    </row>
    <row r="609" spans="3:6" x14ac:dyDescent="0.35">
      <c r="C609" s="56" t="s">
        <v>126</v>
      </c>
      <c r="D609" s="57">
        <v>621.23</v>
      </c>
      <c r="E609" s="52">
        <f>D609/D610</f>
        <v>0.67809505097474188</v>
      </c>
      <c r="F609" s="55">
        <v>0.46400000000000002</v>
      </c>
    </row>
    <row r="610" spans="3:6" x14ac:dyDescent="0.35">
      <c r="C610" s="15"/>
      <c r="D610" s="58">
        <f>SUM(D607:D609)</f>
        <v>916.14</v>
      </c>
      <c r="E610" s="15"/>
      <c r="F610" s="15"/>
    </row>
    <row r="626" spans="2:6" ht="20" x14ac:dyDescent="0.35">
      <c r="C626" s="60"/>
      <c r="D626" s="49" t="s">
        <v>144</v>
      </c>
      <c r="E626" s="49" t="s">
        <v>142</v>
      </c>
      <c r="F626" s="49" t="s">
        <v>143</v>
      </c>
    </row>
    <row r="627" spans="2:6" x14ac:dyDescent="0.35">
      <c r="B627" s="40" t="s">
        <v>430</v>
      </c>
      <c r="C627" s="51" t="s">
        <v>124</v>
      </c>
      <c r="D627" s="62">
        <v>0.28199999999999997</v>
      </c>
      <c r="E627" s="67">
        <v>0.3</v>
      </c>
      <c r="F627" s="62">
        <f>E627/E630</f>
        <v>5.3571428571428562E-2</v>
      </c>
    </row>
    <row r="628" spans="2:6" ht="14.5" customHeight="1" x14ac:dyDescent="0.35">
      <c r="B628" s="217" t="s">
        <v>334</v>
      </c>
      <c r="C628" s="54" t="s">
        <v>125</v>
      </c>
      <c r="D628" s="62">
        <v>7.0000000000000007E-2</v>
      </c>
      <c r="E628" s="67">
        <v>0.1</v>
      </c>
      <c r="F628" s="62">
        <f>E628/E630</f>
        <v>1.7857142857142856E-2</v>
      </c>
    </row>
    <row r="629" spans="2:6" x14ac:dyDescent="0.35">
      <c r="B629" s="217"/>
      <c r="C629" s="56" t="s">
        <v>126</v>
      </c>
      <c r="D629" s="62">
        <v>0.64900000000000002</v>
      </c>
      <c r="E629" s="15">
        <v>5.2</v>
      </c>
      <c r="F629" s="62">
        <f>E629/E630</f>
        <v>0.92857142857142849</v>
      </c>
    </row>
    <row r="630" spans="2:6" x14ac:dyDescent="0.35">
      <c r="B630" s="217"/>
      <c r="C630" s="15"/>
      <c r="D630" s="15"/>
      <c r="E630" s="58">
        <f>SUM(E627:E629)</f>
        <v>5.6000000000000005</v>
      </c>
      <c r="F630" s="15"/>
    </row>
    <row r="646" spans="2:8" ht="20" x14ac:dyDescent="0.35">
      <c r="C646" s="60"/>
      <c r="D646" s="49" t="s">
        <v>139</v>
      </c>
      <c r="E646" s="49" t="s">
        <v>134</v>
      </c>
      <c r="F646" s="49" t="s">
        <v>431</v>
      </c>
      <c r="G646" s="49" t="s">
        <v>143</v>
      </c>
    </row>
    <row r="647" spans="2:8" x14ac:dyDescent="0.35">
      <c r="B647" s="40" t="s">
        <v>86</v>
      </c>
      <c r="C647" s="51" t="s">
        <v>124</v>
      </c>
      <c r="D647" s="65">
        <v>56.25</v>
      </c>
      <c r="E647" s="62">
        <f>D647/D650</f>
        <v>0.24469288324343136</v>
      </c>
      <c r="F647" s="15">
        <v>9.1999999999999993</v>
      </c>
      <c r="G647" s="62">
        <f>F647/F650</f>
        <v>0.37704918032786883</v>
      </c>
      <c r="H647" s="63" t="s">
        <v>335</v>
      </c>
    </row>
    <row r="648" spans="2:8" x14ac:dyDescent="0.35">
      <c r="C648" s="54" t="s">
        <v>125</v>
      </c>
      <c r="D648" s="65">
        <v>20.23</v>
      </c>
      <c r="E648" s="62">
        <f>D648/D650</f>
        <v>8.8002436053593189E-2</v>
      </c>
      <c r="F648" s="15">
        <v>1.6</v>
      </c>
      <c r="G648" s="62">
        <f>F648/F650</f>
        <v>6.5573770491803282E-2</v>
      </c>
    </row>
    <row r="649" spans="2:8" x14ac:dyDescent="0.35">
      <c r="C649" s="56" t="s">
        <v>126</v>
      </c>
      <c r="D649" s="65">
        <v>153.4</v>
      </c>
      <c r="E649" s="62">
        <f>D649/D650</f>
        <v>0.66730468070297555</v>
      </c>
      <c r="F649" s="15">
        <v>13.6</v>
      </c>
      <c r="G649" s="62">
        <f>F649/F650</f>
        <v>0.55737704918032793</v>
      </c>
    </row>
    <row r="650" spans="2:8" x14ac:dyDescent="0.35">
      <c r="C650" s="15"/>
      <c r="D650" s="58">
        <f>SUM(D647:D649)</f>
        <v>229.88</v>
      </c>
      <c r="E650" s="15"/>
      <c r="F650" s="15">
        <f>SUM(F647:F649)</f>
        <v>24.4</v>
      </c>
      <c r="G650" s="15"/>
    </row>
    <row r="666" spans="2:7" ht="20" x14ac:dyDescent="0.35">
      <c r="C666" s="60"/>
      <c r="D666" s="49"/>
      <c r="E666" s="49" t="s">
        <v>134</v>
      </c>
      <c r="F666" s="49" t="s">
        <v>142</v>
      </c>
      <c r="G666" s="49" t="s">
        <v>143</v>
      </c>
    </row>
    <row r="667" spans="2:7" x14ac:dyDescent="0.35">
      <c r="B667" s="40" t="s">
        <v>432</v>
      </c>
      <c r="C667" s="51" t="s">
        <v>124</v>
      </c>
      <c r="D667" s="68"/>
      <c r="E667" s="62">
        <v>0.20100000000000001</v>
      </c>
      <c r="F667" s="67">
        <v>8.1000000000000003E-2</v>
      </c>
      <c r="G667" s="62">
        <f>F667/F670</f>
        <v>2.2487506940588559E-2</v>
      </c>
    </row>
    <row r="668" spans="2:7" x14ac:dyDescent="0.35">
      <c r="B668" s="213" t="s">
        <v>336</v>
      </c>
      <c r="C668" s="54" t="s">
        <v>125</v>
      </c>
      <c r="D668" s="68"/>
      <c r="E668" s="62">
        <v>0.114</v>
      </c>
      <c r="F668" s="67">
        <v>0.32100000000000001</v>
      </c>
      <c r="G668" s="62">
        <f>F668/F670</f>
        <v>8.9117157134925032E-2</v>
      </c>
    </row>
    <row r="669" spans="2:7" x14ac:dyDescent="0.35">
      <c r="B669" s="213"/>
      <c r="C669" s="56" t="s">
        <v>126</v>
      </c>
      <c r="D669" s="15"/>
      <c r="E669" s="62">
        <v>0.72799999999999998</v>
      </c>
      <c r="F669" s="15">
        <v>3.2</v>
      </c>
      <c r="G669" s="62">
        <f>F669/F670</f>
        <v>0.88839533592448638</v>
      </c>
    </row>
    <row r="670" spans="2:7" x14ac:dyDescent="0.35">
      <c r="B670" s="213"/>
      <c r="C670" s="15"/>
      <c r="D670" s="69"/>
      <c r="E670" s="15"/>
      <c r="F670" s="58">
        <f>SUM(F667:F669)</f>
        <v>3.6020000000000003</v>
      </c>
      <c r="G670" s="15"/>
    </row>
    <row r="686" spans="2:8" ht="20" x14ac:dyDescent="0.35">
      <c r="C686" s="60"/>
      <c r="D686" s="49" t="s">
        <v>139</v>
      </c>
      <c r="E686" s="49" t="s">
        <v>134</v>
      </c>
      <c r="F686" s="49" t="s">
        <v>142</v>
      </c>
      <c r="G686" s="49" t="s">
        <v>429</v>
      </c>
    </row>
    <row r="687" spans="2:8" x14ac:dyDescent="0.35">
      <c r="B687" s="40" t="s">
        <v>88</v>
      </c>
      <c r="C687" s="51" t="s">
        <v>124</v>
      </c>
      <c r="D687" s="65">
        <v>3.53</v>
      </c>
      <c r="E687" s="62">
        <f>D687/D690</f>
        <v>2.4148310302366943E-2</v>
      </c>
      <c r="F687" s="70">
        <v>74</v>
      </c>
      <c r="G687" s="71">
        <f>F687/F690</f>
        <v>6.9158878504672894E-2</v>
      </c>
      <c r="H687" s="63" t="s">
        <v>337</v>
      </c>
    </row>
    <row r="688" spans="2:8" x14ac:dyDescent="0.35">
      <c r="C688" s="54" t="s">
        <v>125</v>
      </c>
      <c r="D688" s="65">
        <v>45.3</v>
      </c>
      <c r="E688" s="62">
        <f>D688/D690</f>
        <v>0.30989191407853328</v>
      </c>
      <c r="F688" s="70">
        <v>205</v>
      </c>
      <c r="G688" s="72">
        <f>F688/F690</f>
        <v>0.19158878504672897</v>
      </c>
    </row>
    <row r="689" spans="3:7" x14ac:dyDescent="0.35">
      <c r="C689" s="56" t="s">
        <v>126</v>
      </c>
      <c r="D689" s="65">
        <v>97.35</v>
      </c>
      <c r="E689" s="62">
        <f>D689/D690</f>
        <v>0.66595977561909969</v>
      </c>
      <c r="F689" s="15">
        <v>791</v>
      </c>
      <c r="G689" s="72">
        <f>F689/F690</f>
        <v>0.73925233644859811</v>
      </c>
    </row>
    <row r="690" spans="3:7" x14ac:dyDescent="0.35">
      <c r="C690" s="15"/>
      <c r="D690" s="73">
        <f>SUM(D687:D689)</f>
        <v>146.18</v>
      </c>
      <c r="E690" s="15"/>
      <c r="F690" s="73">
        <f>SUM(F687:F689)</f>
        <v>1070</v>
      </c>
      <c r="G690" s="15"/>
    </row>
    <row r="706" spans="2:7" ht="20" x14ac:dyDescent="0.35">
      <c r="C706" s="60"/>
      <c r="D706" s="49" t="s">
        <v>139</v>
      </c>
      <c r="E706" s="49" t="s">
        <v>134</v>
      </c>
      <c r="F706" s="49" t="s">
        <v>142</v>
      </c>
      <c r="G706" s="49" t="s">
        <v>143</v>
      </c>
    </row>
    <row r="707" spans="2:7" x14ac:dyDescent="0.35">
      <c r="B707" s="40" t="s">
        <v>89</v>
      </c>
      <c r="C707" s="51" t="s">
        <v>124</v>
      </c>
      <c r="D707" s="15">
        <v>8.4</v>
      </c>
      <c r="E707" s="62">
        <v>3.4000000000000002E-2</v>
      </c>
      <c r="F707" s="15">
        <v>548</v>
      </c>
      <c r="G707" s="71">
        <f>F707/F710</f>
        <v>0.1305694543721706</v>
      </c>
    </row>
    <row r="708" spans="2:7" x14ac:dyDescent="0.35">
      <c r="B708" s="213" t="s">
        <v>338</v>
      </c>
      <c r="C708" s="54" t="s">
        <v>125</v>
      </c>
      <c r="D708" s="15">
        <v>2.7</v>
      </c>
      <c r="E708" s="62">
        <v>0.112</v>
      </c>
      <c r="F708" s="15">
        <v>147</v>
      </c>
      <c r="G708" s="72">
        <f>F708/F710</f>
        <v>3.5025017869907075E-2</v>
      </c>
    </row>
    <row r="709" spans="2:7" x14ac:dyDescent="0.35">
      <c r="B709" s="213"/>
      <c r="C709" s="56" t="s">
        <v>126</v>
      </c>
      <c r="D709" s="15">
        <v>120.4</v>
      </c>
      <c r="E709" s="62">
        <v>0.873</v>
      </c>
      <c r="F709" s="15">
        <v>3502</v>
      </c>
      <c r="G709" s="72">
        <f>F709/F710</f>
        <v>0.83440552775792232</v>
      </c>
    </row>
    <row r="710" spans="2:7" x14ac:dyDescent="0.35">
      <c r="B710" s="213"/>
      <c r="C710" s="15"/>
      <c r="D710" s="73">
        <f>SUM(D707:D709)</f>
        <v>131.5</v>
      </c>
      <c r="E710" s="15"/>
      <c r="F710" s="73">
        <f>SUM(F707:F709)</f>
        <v>4197</v>
      </c>
      <c r="G710" s="15"/>
    </row>
    <row r="726" spans="2:8" ht="20" x14ac:dyDescent="0.35">
      <c r="C726" s="60"/>
      <c r="D726" s="49"/>
      <c r="E726" s="49" t="s">
        <v>134</v>
      </c>
      <c r="F726" s="49" t="s">
        <v>142</v>
      </c>
      <c r="G726" s="49" t="s">
        <v>143</v>
      </c>
    </row>
    <row r="727" spans="2:8" x14ac:dyDescent="0.35">
      <c r="B727" s="40" t="s">
        <v>90</v>
      </c>
      <c r="C727" s="51" t="s">
        <v>124</v>
      </c>
      <c r="D727" s="15"/>
      <c r="E727" s="62">
        <v>2.7E-2</v>
      </c>
      <c r="F727" s="15">
        <v>0.3</v>
      </c>
      <c r="G727" s="62">
        <f>F727/F730</f>
        <v>7.1428571428571425E-2</v>
      </c>
    </row>
    <row r="728" spans="2:8" x14ac:dyDescent="0.35">
      <c r="B728" s="213" t="s">
        <v>339</v>
      </c>
      <c r="C728" s="54" t="s">
        <v>125</v>
      </c>
      <c r="D728" s="15"/>
      <c r="E728" s="62">
        <v>4.5999999999999999E-2</v>
      </c>
      <c r="F728" s="15">
        <v>0</v>
      </c>
      <c r="G728" s="62">
        <f>F728/F730</f>
        <v>0</v>
      </c>
    </row>
    <row r="729" spans="2:8" x14ac:dyDescent="0.35">
      <c r="B729" s="213"/>
      <c r="C729" s="56" t="s">
        <v>126</v>
      </c>
      <c r="D729" s="15"/>
      <c r="E729" s="62">
        <v>0.92600000000000005</v>
      </c>
      <c r="F729" s="15">
        <v>3.9</v>
      </c>
      <c r="G729" s="62">
        <f>F729/F730</f>
        <v>0.92857142857142849</v>
      </c>
    </row>
    <row r="730" spans="2:8" x14ac:dyDescent="0.35">
      <c r="B730" s="213"/>
      <c r="C730" s="15"/>
      <c r="D730" s="69"/>
      <c r="E730" s="15"/>
      <c r="F730" s="73">
        <f>SUM(F727:F729)</f>
        <v>4.2</v>
      </c>
      <c r="G730" s="15"/>
    </row>
    <row r="731" spans="2:8" x14ac:dyDescent="0.35">
      <c r="H731" s="74"/>
    </row>
    <row r="732" spans="2:8" x14ac:dyDescent="0.35">
      <c r="H732" s="75"/>
    </row>
    <row r="733" spans="2:8" x14ac:dyDescent="0.35">
      <c r="H733" s="75"/>
    </row>
    <row r="746" spans="2:7" ht="20" x14ac:dyDescent="0.35">
      <c r="C746" s="60"/>
      <c r="D746" s="49"/>
      <c r="E746" s="49" t="s">
        <v>134</v>
      </c>
      <c r="F746" s="49" t="s">
        <v>142</v>
      </c>
      <c r="G746" s="49" t="s">
        <v>143</v>
      </c>
    </row>
    <row r="747" spans="2:7" x14ac:dyDescent="0.35">
      <c r="B747" s="40" t="s">
        <v>91</v>
      </c>
      <c r="C747" s="51" t="s">
        <v>124</v>
      </c>
      <c r="D747" s="15"/>
      <c r="E747" s="71">
        <v>0.20799999999999999</v>
      </c>
      <c r="F747" s="15">
        <v>80</v>
      </c>
      <c r="G747" s="62">
        <f>F747/F750</f>
        <v>0.264026402640264</v>
      </c>
    </row>
    <row r="748" spans="2:7" x14ac:dyDescent="0.35">
      <c r="B748" s="213" t="s">
        <v>340</v>
      </c>
      <c r="C748" s="54" t="s">
        <v>125</v>
      </c>
      <c r="D748" s="15"/>
      <c r="E748" s="71">
        <v>2.3E-2</v>
      </c>
      <c r="F748" s="15">
        <v>2.2999999999999998</v>
      </c>
      <c r="G748" s="62">
        <f>F748/F750</f>
        <v>7.59075907590759E-3</v>
      </c>
    </row>
    <row r="749" spans="2:7" x14ac:dyDescent="0.35">
      <c r="B749" s="213"/>
      <c r="C749" s="56" t="s">
        <v>126</v>
      </c>
      <c r="D749" s="15"/>
      <c r="E749" s="72">
        <v>0.77</v>
      </c>
      <c r="F749" s="15">
        <v>220.7</v>
      </c>
      <c r="G749" s="62">
        <f>F749/F750</f>
        <v>0.72838283828382833</v>
      </c>
    </row>
    <row r="750" spans="2:7" x14ac:dyDescent="0.35">
      <c r="B750" s="213"/>
      <c r="C750" s="15"/>
      <c r="D750" s="15"/>
      <c r="E750" s="15"/>
      <c r="F750" s="73">
        <f>SUM(F747:F749)</f>
        <v>303</v>
      </c>
      <c r="G750" s="15"/>
    </row>
    <row r="766" spans="2:6" ht="20" x14ac:dyDescent="0.35">
      <c r="C766" s="60"/>
      <c r="D766" s="49" t="s">
        <v>139</v>
      </c>
      <c r="E766" s="49" t="s">
        <v>134</v>
      </c>
      <c r="F766" s="49" t="s">
        <v>143</v>
      </c>
    </row>
    <row r="767" spans="2:6" x14ac:dyDescent="0.35">
      <c r="B767" s="40" t="s">
        <v>92</v>
      </c>
      <c r="C767" s="51" t="s">
        <v>124</v>
      </c>
      <c r="D767" s="57">
        <v>95.74</v>
      </c>
      <c r="E767" s="52">
        <f>D767/D770</f>
        <v>0.11925314201013913</v>
      </c>
      <c r="F767" s="55">
        <v>0.20100000000000001</v>
      </c>
    </row>
    <row r="768" spans="2:6" x14ac:dyDescent="0.35">
      <c r="C768" s="54" t="s">
        <v>125</v>
      </c>
      <c r="D768" s="57">
        <v>81.22</v>
      </c>
      <c r="E768" s="52">
        <f>D768/D770</f>
        <v>0.10116712130837165</v>
      </c>
      <c r="F768" s="55">
        <v>0.16300000000000001</v>
      </c>
    </row>
    <row r="769" spans="3:6" x14ac:dyDescent="0.35">
      <c r="C769" s="56" t="s">
        <v>126</v>
      </c>
      <c r="D769" s="57">
        <v>625.87</v>
      </c>
      <c r="E769" s="52">
        <f>D769/D770</f>
        <v>0.77957973668148928</v>
      </c>
      <c r="F769" s="55">
        <v>0.63600000000000001</v>
      </c>
    </row>
    <row r="770" spans="3:6" x14ac:dyDescent="0.35">
      <c r="C770" s="15"/>
      <c r="D770" s="58">
        <f>SUM(D767:D769)</f>
        <v>802.82999999999993</v>
      </c>
      <c r="E770" s="15"/>
      <c r="F770" s="15"/>
    </row>
    <row r="786" spans="2:6" ht="20" x14ac:dyDescent="0.35">
      <c r="C786" s="60"/>
      <c r="D786" s="49" t="s">
        <v>139</v>
      </c>
      <c r="E786" s="49" t="s">
        <v>134</v>
      </c>
      <c r="F786" s="49" t="s">
        <v>143</v>
      </c>
    </row>
    <row r="787" spans="2:6" x14ac:dyDescent="0.35">
      <c r="B787" s="40" t="s">
        <v>93</v>
      </c>
      <c r="C787" s="51" t="s">
        <v>124</v>
      </c>
      <c r="D787" s="57">
        <v>87.56</v>
      </c>
      <c r="E787" s="52">
        <f>D787/D790</f>
        <v>0.21569690101985517</v>
      </c>
      <c r="F787" s="55">
        <v>0.26900000000000002</v>
      </c>
    </row>
    <row r="788" spans="2:6" x14ac:dyDescent="0.35">
      <c r="C788" s="54" t="s">
        <v>125</v>
      </c>
      <c r="D788" s="57">
        <v>63.08</v>
      </c>
      <c r="E788" s="52">
        <f>D788/D790</f>
        <v>0.15539242252549637</v>
      </c>
      <c r="F788" s="55">
        <v>0.27600000000000002</v>
      </c>
    </row>
    <row r="789" spans="2:6" x14ac:dyDescent="0.35">
      <c r="C789" s="56" t="s">
        <v>126</v>
      </c>
      <c r="D789" s="57">
        <v>255.3</v>
      </c>
      <c r="E789" s="52">
        <f>D789/D790</f>
        <v>0.62891067645464849</v>
      </c>
      <c r="F789" s="55">
        <v>0.45500000000000002</v>
      </c>
    </row>
    <row r="790" spans="2:6" x14ac:dyDescent="0.35">
      <c r="C790" s="15"/>
      <c r="D790" s="58">
        <f>SUM(D787:D789)</f>
        <v>405.94</v>
      </c>
      <c r="E790" s="15"/>
      <c r="F790" s="15"/>
    </row>
    <row r="806" spans="2:6" x14ac:dyDescent="0.35">
      <c r="C806" s="15"/>
      <c r="D806" s="15"/>
      <c r="E806" s="49" t="s">
        <v>145</v>
      </c>
      <c r="F806" s="49" t="s">
        <v>137</v>
      </c>
    </row>
    <row r="807" spans="2:6" x14ac:dyDescent="0.35">
      <c r="B807" s="40" t="s">
        <v>94</v>
      </c>
      <c r="C807" s="51" t="s">
        <v>124</v>
      </c>
      <c r="D807" s="70"/>
      <c r="E807" s="71">
        <v>9.1999999999999998E-2</v>
      </c>
      <c r="F807" s="33" t="s">
        <v>138</v>
      </c>
    </row>
    <row r="808" spans="2:6" x14ac:dyDescent="0.35">
      <c r="B808" s="213" t="s">
        <v>341</v>
      </c>
      <c r="C808" s="54" t="s">
        <v>125</v>
      </c>
      <c r="D808" s="70"/>
      <c r="E808" s="71">
        <v>0.14499999999999999</v>
      </c>
      <c r="F808" s="33" t="s">
        <v>138</v>
      </c>
    </row>
    <row r="809" spans="2:6" x14ac:dyDescent="0.35">
      <c r="B809" s="213"/>
      <c r="C809" s="56" t="s">
        <v>126</v>
      </c>
      <c r="D809" s="15"/>
      <c r="E809" s="71">
        <v>0.76300000000000001</v>
      </c>
      <c r="F809" s="33" t="s">
        <v>138</v>
      </c>
    </row>
  </sheetData>
  <sheetProtection sheet="1" objects="1" scenarios="1"/>
  <mergeCells count="16">
    <mergeCell ref="B808:B809"/>
    <mergeCell ref="B628:B630"/>
    <mergeCell ref="B668:B670"/>
    <mergeCell ref="B708:B710"/>
    <mergeCell ref="B728:B730"/>
    <mergeCell ref="A1:D1"/>
    <mergeCell ref="A2:D2"/>
    <mergeCell ref="A23:A32"/>
    <mergeCell ref="B268:B269"/>
    <mergeCell ref="B748:B750"/>
    <mergeCell ref="A6:A21"/>
    <mergeCell ref="A33:A47"/>
    <mergeCell ref="B31:C31"/>
    <mergeCell ref="B32:C32"/>
    <mergeCell ref="B48:C48"/>
    <mergeCell ref="B22:C22"/>
  </mergeCells>
  <pageMargins left="0.7" right="0.7" top="0.75" bottom="0.75" header="0.3" footer="0.3"/>
  <pageSetup scale="1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B6F16-8847-4DD1-AE40-100BC5FAA3EF}">
  <sheetPr>
    <pageSetUpPr fitToPage="1"/>
  </sheetPr>
  <dimension ref="A1:Q45"/>
  <sheetViews>
    <sheetView workbookViewId="0">
      <pane xSplit="2" ySplit="6" topLeftCell="C7" activePane="bottomRight" state="frozen"/>
      <selection pane="topRight" activeCell="C1" sqref="C1"/>
      <selection pane="bottomLeft" activeCell="A4" sqref="A4"/>
      <selection pane="bottomRight" activeCell="C5" sqref="C5:D5"/>
    </sheetView>
  </sheetViews>
  <sheetFormatPr defaultRowHeight="14.5" x14ac:dyDescent="0.35"/>
  <cols>
    <col min="1" max="1" width="8.7265625" style="3"/>
    <col min="2" max="2" width="22.6328125" style="3" customWidth="1"/>
    <col min="3" max="3" width="9.36328125" style="3" customWidth="1"/>
    <col min="4" max="4" width="10" style="3" customWidth="1"/>
    <col min="5" max="6" width="8.7265625" style="3"/>
    <col min="7" max="7" width="6.90625" style="3" customWidth="1"/>
    <col min="8" max="14" width="8.7265625" style="3"/>
    <col min="15" max="15" width="10.1796875" style="3" customWidth="1"/>
    <col min="16" max="16" width="13.453125" style="3" customWidth="1"/>
    <col min="17" max="16384" width="8.7265625" style="3"/>
  </cols>
  <sheetData>
    <row r="1" spans="1:16" ht="31.5" customHeight="1" x14ac:dyDescent="0.35">
      <c r="A1" s="116" t="s">
        <v>317</v>
      </c>
      <c r="B1" s="116"/>
      <c r="C1" s="116"/>
      <c r="D1" s="116"/>
      <c r="E1" s="116"/>
      <c r="F1" s="116"/>
      <c r="G1" s="116"/>
      <c r="H1" s="116"/>
      <c r="I1" s="116"/>
      <c r="J1" s="116"/>
      <c r="K1" s="116"/>
      <c r="L1" s="116"/>
      <c r="M1" s="116"/>
      <c r="N1" s="116"/>
      <c r="O1" s="116"/>
      <c r="P1" s="116"/>
    </row>
    <row r="2" spans="1:16" x14ac:dyDescent="0.35">
      <c r="A2" s="188" t="s">
        <v>318</v>
      </c>
    </row>
    <row r="3" spans="1:16" x14ac:dyDescent="0.35">
      <c r="A3" s="41" t="s">
        <v>329</v>
      </c>
    </row>
    <row r="4" spans="1:16" ht="15" thickBot="1" x14ac:dyDescent="0.4">
      <c r="A4" s="40"/>
    </row>
    <row r="5" spans="1:16" ht="36" customHeight="1" thickBot="1" x14ac:dyDescent="0.4">
      <c r="C5" s="222" t="s">
        <v>392</v>
      </c>
      <c r="D5" s="223"/>
      <c r="E5" s="221" t="s">
        <v>147</v>
      </c>
      <c r="F5" s="221"/>
      <c r="G5" s="221"/>
      <c r="H5" s="219"/>
      <c r="I5" s="222" t="s">
        <v>391</v>
      </c>
      <c r="J5" s="223"/>
      <c r="K5" s="218" t="s">
        <v>147</v>
      </c>
      <c r="L5" s="219"/>
      <c r="M5" s="220" t="s">
        <v>150</v>
      </c>
      <c r="N5" s="221"/>
      <c r="O5" s="219"/>
    </row>
    <row r="6" spans="1:16" ht="41.5" x14ac:dyDescent="0.35">
      <c r="A6" s="20" t="s">
        <v>49</v>
      </c>
      <c r="B6" s="20" t="s">
        <v>1</v>
      </c>
      <c r="C6" s="77" t="s">
        <v>434</v>
      </c>
      <c r="D6" s="78" t="s">
        <v>435</v>
      </c>
      <c r="E6" s="42" t="s">
        <v>146</v>
      </c>
      <c r="F6" s="42" t="s">
        <v>389</v>
      </c>
      <c r="G6" s="42"/>
      <c r="H6" s="79" t="s">
        <v>390</v>
      </c>
      <c r="I6" s="77" t="s">
        <v>434</v>
      </c>
      <c r="J6" s="78" t="s">
        <v>435</v>
      </c>
      <c r="K6" s="42" t="s">
        <v>146</v>
      </c>
      <c r="L6" s="42" t="s">
        <v>389</v>
      </c>
      <c r="M6" s="80" t="s">
        <v>124</v>
      </c>
      <c r="N6" s="42" t="s">
        <v>148</v>
      </c>
      <c r="O6" s="79" t="s">
        <v>205</v>
      </c>
      <c r="P6" s="81" t="s">
        <v>436</v>
      </c>
    </row>
    <row r="7" spans="1:16" x14ac:dyDescent="0.35">
      <c r="A7" s="197" t="s">
        <v>54</v>
      </c>
      <c r="B7" s="22" t="s">
        <v>55</v>
      </c>
      <c r="C7" s="82">
        <v>0.7</v>
      </c>
      <c r="D7" s="83">
        <v>1760.84</v>
      </c>
      <c r="E7" s="84" t="s">
        <v>138</v>
      </c>
      <c r="F7" s="84" t="s">
        <v>138</v>
      </c>
      <c r="G7" s="85"/>
      <c r="H7" s="86">
        <v>7.4000000000000003E-3</v>
      </c>
      <c r="I7" s="87" t="s">
        <v>138</v>
      </c>
      <c r="J7" s="88" t="s">
        <v>138</v>
      </c>
      <c r="K7" s="89" t="s">
        <v>138</v>
      </c>
      <c r="L7" s="86" t="s">
        <v>138</v>
      </c>
      <c r="M7" s="90" t="s">
        <v>138</v>
      </c>
      <c r="N7" s="87" t="s">
        <v>138</v>
      </c>
      <c r="O7" s="91" t="s">
        <v>138</v>
      </c>
      <c r="P7" s="92" t="s">
        <v>138</v>
      </c>
    </row>
    <row r="8" spans="1:16" x14ac:dyDescent="0.35">
      <c r="A8" s="197"/>
      <c r="B8" s="22" t="s">
        <v>56</v>
      </c>
      <c r="C8" s="82">
        <v>38.119999999999997</v>
      </c>
      <c r="D8" s="83">
        <v>3446.71</v>
      </c>
      <c r="E8" s="11">
        <v>31.64</v>
      </c>
      <c r="F8" s="11">
        <v>6.48</v>
      </c>
      <c r="G8" s="93"/>
      <c r="H8" s="94" t="s">
        <v>149</v>
      </c>
      <c r="I8" s="82">
        <v>6.9589999999999996</v>
      </c>
      <c r="J8" s="83">
        <v>629.21</v>
      </c>
      <c r="K8" s="11">
        <v>4.3140000000000001</v>
      </c>
      <c r="L8" s="86">
        <v>2.6440000000000001</v>
      </c>
      <c r="M8" s="82">
        <v>64.94</v>
      </c>
      <c r="N8" s="15">
        <v>10.63</v>
      </c>
      <c r="O8" s="95">
        <v>24.43</v>
      </c>
      <c r="P8" s="96">
        <v>23.9</v>
      </c>
    </row>
    <row r="9" spans="1:16" ht="25.5" x14ac:dyDescent="0.35">
      <c r="A9" s="197"/>
      <c r="B9" s="22" t="s">
        <v>57</v>
      </c>
      <c r="C9" s="82">
        <v>23.5</v>
      </c>
      <c r="D9" s="83">
        <v>2092.4699999999998</v>
      </c>
      <c r="E9" s="11">
        <v>23.5</v>
      </c>
      <c r="F9" s="11">
        <v>4.1609999999999996</v>
      </c>
      <c r="G9" s="97" t="s">
        <v>342</v>
      </c>
      <c r="H9" s="94" t="s">
        <v>149</v>
      </c>
      <c r="I9" s="82">
        <v>9.08</v>
      </c>
      <c r="J9" s="83">
        <v>808.31</v>
      </c>
      <c r="K9" s="76" t="s">
        <v>149</v>
      </c>
      <c r="L9" s="86">
        <v>0.38600000000000001</v>
      </c>
      <c r="M9" s="82">
        <v>83.31</v>
      </c>
      <c r="N9" s="15">
        <v>7.27</v>
      </c>
      <c r="O9" s="95">
        <v>9.42</v>
      </c>
      <c r="P9" s="96">
        <v>39.6</v>
      </c>
    </row>
    <row r="10" spans="1:16" x14ac:dyDescent="0.35">
      <c r="A10" s="197"/>
      <c r="B10" s="22" t="s">
        <v>58</v>
      </c>
      <c r="C10" s="82">
        <v>14.02</v>
      </c>
      <c r="D10" s="83">
        <v>1218.92</v>
      </c>
      <c r="E10" s="11">
        <v>11.87</v>
      </c>
      <c r="F10" s="11">
        <v>2.16</v>
      </c>
      <c r="G10" s="93"/>
      <c r="H10" s="94" t="s">
        <v>149</v>
      </c>
      <c r="I10" s="82">
        <v>1.45</v>
      </c>
      <c r="J10" s="83">
        <v>126.05</v>
      </c>
      <c r="K10" s="76" t="s">
        <v>149</v>
      </c>
      <c r="L10" s="94" t="s">
        <v>149</v>
      </c>
      <c r="M10" s="82">
        <v>83.38</v>
      </c>
      <c r="N10" s="15">
        <v>3.52</v>
      </c>
      <c r="O10" s="95">
        <v>13.1</v>
      </c>
      <c r="P10" s="96">
        <v>13.4</v>
      </c>
    </row>
    <row r="11" spans="1:16" x14ac:dyDescent="0.35">
      <c r="A11" s="197"/>
      <c r="B11" s="22" t="s">
        <v>59</v>
      </c>
      <c r="C11" s="82">
        <v>10.82</v>
      </c>
      <c r="D11" s="83">
        <v>3812.06</v>
      </c>
      <c r="E11" s="11">
        <v>9.11</v>
      </c>
      <c r="F11" s="11">
        <v>5.47</v>
      </c>
      <c r="G11" s="93"/>
      <c r="H11" s="86">
        <v>5.0000000000000001E-4</v>
      </c>
      <c r="I11" s="82">
        <v>0.46</v>
      </c>
      <c r="J11" s="83">
        <v>163.017</v>
      </c>
      <c r="K11" s="11">
        <v>1.02</v>
      </c>
      <c r="L11" s="86">
        <v>0.32</v>
      </c>
      <c r="M11" s="82">
        <v>17.059999999999999</v>
      </c>
      <c r="N11" s="15">
        <v>9.5</v>
      </c>
      <c r="O11" s="95">
        <v>73.430000000000007</v>
      </c>
      <c r="P11" s="96">
        <v>12.4</v>
      </c>
    </row>
    <row r="12" spans="1:16" x14ac:dyDescent="0.35">
      <c r="A12" s="197"/>
      <c r="B12" s="22" t="s">
        <v>60</v>
      </c>
      <c r="C12" s="82">
        <v>0.05</v>
      </c>
      <c r="D12" s="83">
        <v>560.1</v>
      </c>
      <c r="E12" s="84" t="s">
        <v>138</v>
      </c>
      <c r="F12" s="84" t="s">
        <v>138</v>
      </c>
      <c r="G12" s="85"/>
      <c r="H12" s="86">
        <v>7.1000000000000004E-3</v>
      </c>
      <c r="I12" s="82">
        <v>1.2E-2</v>
      </c>
      <c r="J12" s="83">
        <v>123.87</v>
      </c>
      <c r="K12" s="11">
        <v>3.7000000000000002E-3</v>
      </c>
      <c r="L12" s="86">
        <v>6.9999999999999999E-4</v>
      </c>
      <c r="M12" s="82">
        <v>15.65</v>
      </c>
      <c r="N12" s="15">
        <v>21.74</v>
      </c>
      <c r="O12" s="95">
        <v>62.61</v>
      </c>
      <c r="P12" s="96">
        <v>8.5</v>
      </c>
    </row>
    <row r="13" spans="1:16" x14ac:dyDescent="0.35">
      <c r="A13" s="197"/>
      <c r="B13" s="22" t="s">
        <v>61</v>
      </c>
      <c r="C13" s="82">
        <v>0.08</v>
      </c>
      <c r="D13" s="83">
        <v>283.33999999999997</v>
      </c>
      <c r="E13" s="11">
        <v>8.0000000000000002E-3</v>
      </c>
      <c r="F13" s="11">
        <v>7.3999999999999996E-2</v>
      </c>
      <c r="G13" s="93"/>
      <c r="H13" s="86">
        <v>1.0999999999999999E-2</v>
      </c>
      <c r="I13" s="82">
        <v>0.08</v>
      </c>
      <c r="J13" s="83">
        <v>286.91000000000003</v>
      </c>
      <c r="K13" s="76" t="s">
        <v>149</v>
      </c>
      <c r="L13" s="94" t="s">
        <v>149</v>
      </c>
      <c r="M13" s="82">
        <v>67.650000000000006</v>
      </c>
      <c r="N13" s="15">
        <v>7.65</v>
      </c>
      <c r="O13" s="95">
        <v>24.69</v>
      </c>
      <c r="P13" s="96">
        <v>87.5</v>
      </c>
    </row>
    <row r="14" spans="1:16" x14ac:dyDescent="0.35">
      <c r="A14" s="197"/>
      <c r="B14" s="22" t="s">
        <v>62</v>
      </c>
      <c r="C14" s="82">
        <v>0.2</v>
      </c>
      <c r="D14" s="83">
        <v>2992.85</v>
      </c>
      <c r="E14" s="84" t="s">
        <v>138</v>
      </c>
      <c r="F14" s="84" t="s">
        <v>138</v>
      </c>
      <c r="G14" s="85"/>
      <c r="H14" s="94" t="s">
        <v>149</v>
      </c>
      <c r="I14" s="82">
        <v>0.02</v>
      </c>
      <c r="J14" s="83">
        <v>299.27999999999997</v>
      </c>
      <c r="K14" s="11">
        <v>0.02</v>
      </c>
      <c r="L14" s="94" t="s">
        <v>149</v>
      </c>
      <c r="M14" s="82">
        <v>5</v>
      </c>
      <c r="N14" s="15">
        <v>0</v>
      </c>
      <c r="O14" s="95">
        <v>95</v>
      </c>
      <c r="P14" s="96">
        <v>10</v>
      </c>
    </row>
    <row r="15" spans="1:16" x14ac:dyDescent="0.35">
      <c r="A15" s="197"/>
      <c r="B15" s="22" t="s">
        <v>63</v>
      </c>
      <c r="C15" s="82">
        <v>0.2</v>
      </c>
      <c r="D15" s="83">
        <v>1710.67</v>
      </c>
      <c r="E15" s="84" t="s">
        <v>138</v>
      </c>
      <c r="F15" s="84" t="s">
        <v>138</v>
      </c>
      <c r="G15" s="85"/>
      <c r="H15" s="94" t="s">
        <v>149</v>
      </c>
      <c r="I15" s="82">
        <v>1.41E-2</v>
      </c>
      <c r="J15" s="83">
        <v>120.6</v>
      </c>
      <c r="K15" s="11">
        <v>1.3100000000000001E-2</v>
      </c>
      <c r="L15" s="86">
        <v>1E-3</v>
      </c>
      <c r="M15" s="82">
        <v>14.89</v>
      </c>
      <c r="N15" s="15">
        <v>0</v>
      </c>
      <c r="O15" s="95">
        <v>85.12</v>
      </c>
      <c r="P15" s="96">
        <v>7.05</v>
      </c>
    </row>
    <row r="16" spans="1:16" x14ac:dyDescent="0.35">
      <c r="A16" s="197"/>
      <c r="B16" s="22" t="s">
        <v>64</v>
      </c>
      <c r="C16" s="82">
        <v>2.4E-2</v>
      </c>
      <c r="D16" s="83">
        <v>513.82000000000005</v>
      </c>
      <c r="E16" s="11">
        <v>4.0000000000000001E-3</v>
      </c>
      <c r="F16" s="11">
        <v>0.02</v>
      </c>
      <c r="G16" s="93"/>
      <c r="H16" s="86">
        <v>3.3E-3</v>
      </c>
      <c r="I16" s="82">
        <v>1.5599999999999999E-2</v>
      </c>
      <c r="J16" s="83">
        <v>333.98</v>
      </c>
      <c r="K16" s="11">
        <v>4.5999999999999999E-3</v>
      </c>
      <c r="L16" s="86">
        <v>7.6E-3</v>
      </c>
      <c r="M16" s="82">
        <v>1.28</v>
      </c>
      <c r="N16" s="15">
        <v>0</v>
      </c>
      <c r="O16" s="95">
        <v>98.72</v>
      </c>
      <c r="P16" s="96">
        <v>50.8</v>
      </c>
    </row>
    <row r="17" spans="1:17" x14ac:dyDescent="0.35">
      <c r="A17" s="197"/>
      <c r="B17" s="22" t="s">
        <v>65</v>
      </c>
      <c r="C17" s="82">
        <v>0.3</v>
      </c>
      <c r="D17" s="83">
        <v>1678.03</v>
      </c>
      <c r="E17" s="11">
        <v>0</v>
      </c>
      <c r="F17" s="11">
        <v>0</v>
      </c>
      <c r="G17" s="93"/>
      <c r="H17" s="94" t="s">
        <v>149</v>
      </c>
      <c r="I17" s="82">
        <v>4.2900000000000001E-2</v>
      </c>
      <c r="J17" s="83">
        <v>239.96</v>
      </c>
      <c r="K17" s="76" t="s">
        <v>149</v>
      </c>
      <c r="L17" s="94" t="s">
        <v>149</v>
      </c>
      <c r="M17" s="82">
        <v>70.86</v>
      </c>
      <c r="N17" s="15">
        <v>29.14</v>
      </c>
      <c r="O17" s="95">
        <v>0</v>
      </c>
      <c r="P17" s="96">
        <v>14.3</v>
      </c>
    </row>
    <row r="18" spans="1:17" ht="24" x14ac:dyDescent="0.35">
      <c r="A18" s="197"/>
      <c r="B18" s="22" t="s">
        <v>66</v>
      </c>
      <c r="C18" s="82">
        <v>0.1</v>
      </c>
      <c r="D18" s="83">
        <v>979.95</v>
      </c>
      <c r="E18" s="11">
        <v>0</v>
      </c>
      <c r="F18" s="11">
        <v>0</v>
      </c>
      <c r="G18" s="93"/>
      <c r="H18" s="86">
        <v>5.9999999999999995E-4</v>
      </c>
      <c r="I18" s="82">
        <v>8.5019999999999991E-3</v>
      </c>
      <c r="J18" s="83">
        <v>83.32</v>
      </c>
      <c r="K18" s="11">
        <v>7.9000000000000008E-3</v>
      </c>
      <c r="L18" s="86">
        <v>0</v>
      </c>
      <c r="M18" s="82">
        <v>0</v>
      </c>
      <c r="N18" s="15">
        <v>2.5000000000000001E-2</v>
      </c>
      <c r="O18" s="95">
        <v>99.974999999999994</v>
      </c>
      <c r="P18" s="98">
        <v>7.9</v>
      </c>
    </row>
    <row r="19" spans="1:17" x14ac:dyDescent="0.35">
      <c r="A19" s="197"/>
      <c r="B19" s="22" t="s">
        <v>67</v>
      </c>
      <c r="C19" s="82">
        <v>3.84</v>
      </c>
      <c r="D19" s="83">
        <v>2566.98</v>
      </c>
      <c r="E19" s="11">
        <v>3.74</v>
      </c>
      <c r="F19" s="11">
        <v>0.61399999999999999</v>
      </c>
      <c r="G19" s="93"/>
      <c r="H19" s="86">
        <v>4.7E-2</v>
      </c>
      <c r="I19" s="82">
        <v>0.38</v>
      </c>
      <c r="J19" s="83">
        <v>256.16000000000003</v>
      </c>
      <c r="K19" s="11">
        <v>0.23</v>
      </c>
      <c r="L19" s="86">
        <v>0.11</v>
      </c>
      <c r="M19" s="82">
        <v>4.33</v>
      </c>
      <c r="N19" s="15">
        <v>33.67</v>
      </c>
      <c r="O19" s="95">
        <v>62</v>
      </c>
      <c r="P19" s="96">
        <v>20.3</v>
      </c>
    </row>
    <row r="20" spans="1:17" ht="25.5" x14ac:dyDescent="0.35">
      <c r="A20" s="197"/>
      <c r="B20" s="22" t="s">
        <v>68</v>
      </c>
      <c r="C20" s="82">
        <v>21.73</v>
      </c>
      <c r="D20" s="83">
        <v>53966.28</v>
      </c>
      <c r="E20" s="11">
        <v>21.73</v>
      </c>
      <c r="F20" s="11">
        <v>7.51</v>
      </c>
      <c r="G20" s="97" t="s">
        <v>342</v>
      </c>
      <c r="H20" s="94" t="s">
        <v>149</v>
      </c>
      <c r="I20" s="82">
        <v>0.10100000000000001</v>
      </c>
      <c r="J20" s="83">
        <v>250.79</v>
      </c>
      <c r="K20" s="76" t="s">
        <v>149</v>
      </c>
      <c r="L20" s="94" t="s">
        <v>149</v>
      </c>
      <c r="M20" s="82">
        <v>67.72</v>
      </c>
      <c r="N20" s="15">
        <v>20.99</v>
      </c>
      <c r="O20" s="95">
        <v>11.28</v>
      </c>
      <c r="P20" s="96">
        <v>1.3</v>
      </c>
    </row>
    <row r="21" spans="1:17" ht="25.5" x14ac:dyDescent="0.35">
      <c r="A21" s="197"/>
      <c r="B21" s="22" t="s">
        <v>69</v>
      </c>
      <c r="C21" s="82">
        <v>271</v>
      </c>
      <c r="D21" s="83">
        <v>329829.34999999998</v>
      </c>
      <c r="E21" s="11">
        <v>271</v>
      </c>
      <c r="F21" s="11">
        <v>103</v>
      </c>
      <c r="G21" s="97" t="s">
        <v>342</v>
      </c>
      <c r="H21" s="94" t="s">
        <v>149</v>
      </c>
      <c r="I21" s="82">
        <v>1.4447000000000001</v>
      </c>
      <c r="J21" s="83">
        <v>1758.32</v>
      </c>
      <c r="K21" s="76" t="s">
        <v>149</v>
      </c>
      <c r="L21" s="94" t="s">
        <v>149</v>
      </c>
      <c r="M21" s="82">
        <v>94.35</v>
      </c>
      <c r="N21" s="15">
        <v>1.41</v>
      </c>
      <c r="O21" s="95">
        <v>4.24</v>
      </c>
      <c r="P21" s="96">
        <v>3.3</v>
      </c>
    </row>
    <row r="22" spans="1:17" ht="25.5" x14ac:dyDescent="0.35">
      <c r="A22" s="197"/>
      <c r="B22" s="22" t="s">
        <v>70</v>
      </c>
      <c r="C22" s="99">
        <v>99</v>
      </c>
      <c r="D22" s="83">
        <v>158866.69</v>
      </c>
      <c r="E22" s="100">
        <v>99</v>
      </c>
      <c r="F22" s="11">
        <v>90</v>
      </c>
      <c r="G22" s="97" t="s">
        <v>342</v>
      </c>
      <c r="H22" s="94" t="s">
        <v>149</v>
      </c>
      <c r="I22" s="82">
        <v>0.62</v>
      </c>
      <c r="J22" s="83">
        <v>988.34</v>
      </c>
      <c r="K22" s="11">
        <v>0.56999999999999995</v>
      </c>
      <c r="L22" s="86">
        <v>0.05</v>
      </c>
      <c r="M22" s="82">
        <v>70</v>
      </c>
      <c r="N22" s="15">
        <v>22</v>
      </c>
      <c r="O22" s="95">
        <v>8</v>
      </c>
      <c r="P22" s="96">
        <v>3.95</v>
      </c>
    </row>
    <row r="23" spans="1:17" x14ac:dyDescent="0.35">
      <c r="A23" s="198" t="s">
        <v>3</v>
      </c>
      <c r="B23" s="27" t="s">
        <v>71</v>
      </c>
      <c r="C23" s="82">
        <v>0.3</v>
      </c>
      <c r="D23" s="83">
        <v>577.21</v>
      </c>
      <c r="E23" s="11">
        <v>0.18099999999999999</v>
      </c>
      <c r="F23" s="11">
        <v>0.124</v>
      </c>
      <c r="G23" s="93"/>
      <c r="H23" s="86">
        <v>9.4E-2</v>
      </c>
      <c r="I23" s="82">
        <v>0.26</v>
      </c>
      <c r="J23" s="83">
        <v>509.34</v>
      </c>
      <c r="K23" s="11">
        <v>8.3000000000000001E-3</v>
      </c>
      <c r="L23" s="86">
        <v>0.17</v>
      </c>
      <c r="M23" s="82">
        <v>39</v>
      </c>
      <c r="N23" s="15">
        <v>2.12</v>
      </c>
      <c r="O23" s="95">
        <v>58.88</v>
      </c>
      <c r="P23" s="96">
        <v>60</v>
      </c>
      <c r="Q23" s="63" t="s">
        <v>343</v>
      </c>
    </row>
    <row r="24" spans="1:17" x14ac:dyDescent="0.35">
      <c r="A24" s="198"/>
      <c r="B24" s="27" t="s">
        <v>72</v>
      </c>
      <c r="C24" s="82">
        <v>31.4</v>
      </c>
      <c r="D24" s="83">
        <v>14913.12</v>
      </c>
      <c r="E24" s="11">
        <v>27.4</v>
      </c>
      <c r="F24" s="11">
        <v>14</v>
      </c>
      <c r="G24" s="93"/>
      <c r="H24" s="94" t="s">
        <v>149</v>
      </c>
      <c r="I24" s="82">
        <v>0.19</v>
      </c>
      <c r="J24" s="83">
        <v>90.24</v>
      </c>
      <c r="K24" s="11">
        <v>0.14399999999999999</v>
      </c>
      <c r="L24" s="86">
        <v>3.1E-2</v>
      </c>
      <c r="M24" s="82">
        <v>75.8</v>
      </c>
      <c r="N24" s="15">
        <v>6.25</v>
      </c>
      <c r="O24" s="95">
        <v>17.95</v>
      </c>
      <c r="P24" s="96">
        <v>1.5</v>
      </c>
    </row>
    <row r="25" spans="1:17" x14ac:dyDescent="0.35">
      <c r="A25" s="198"/>
      <c r="B25" s="27" t="s">
        <v>73</v>
      </c>
      <c r="C25" s="82">
        <v>2.1800000000000002</v>
      </c>
      <c r="D25" s="83">
        <v>9633.0169999999998</v>
      </c>
      <c r="E25" s="11">
        <v>0</v>
      </c>
      <c r="F25" s="11">
        <v>0</v>
      </c>
      <c r="G25" s="93"/>
      <c r="H25" s="94" t="s">
        <v>149</v>
      </c>
      <c r="I25" s="82">
        <v>4.0899999999999999E-2</v>
      </c>
      <c r="J25" s="83">
        <v>180.73</v>
      </c>
      <c r="K25" s="76" t="s">
        <v>149</v>
      </c>
      <c r="L25" s="94" t="s">
        <v>149</v>
      </c>
      <c r="M25" s="82">
        <v>62.6</v>
      </c>
      <c r="N25" s="15">
        <v>1.5</v>
      </c>
      <c r="O25" s="95">
        <v>35.9</v>
      </c>
      <c r="P25" s="96">
        <v>1.9</v>
      </c>
    </row>
    <row r="26" spans="1:17" x14ac:dyDescent="0.35">
      <c r="A26" s="198"/>
      <c r="B26" s="27" t="s">
        <v>74</v>
      </c>
      <c r="C26" s="82">
        <v>1.2</v>
      </c>
      <c r="D26" s="83">
        <v>1438.52</v>
      </c>
      <c r="E26" s="11">
        <v>0.2</v>
      </c>
      <c r="F26" s="11">
        <v>1</v>
      </c>
      <c r="G26" s="93"/>
      <c r="H26" s="94" t="s">
        <v>149</v>
      </c>
      <c r="I26" s="82">
        <v>0.01</v>
      </c>
      <c r="J26" s="83">
        <v>11.99</v>
      </c>
      <c r="K26" s="76" t="s">
        <v>149</v>
      </c>
      <c r="L26" s="94" t="s">
        <v>149</v>
      </c>
      <c r="M26" s="82">
        <v>47</v>
      </c>
      <c r="N26" s="15">
        <v>5</v>
      </c>
      <c r="O26" s="95">
        <v>48</v>
      </c>
      <c r="P26" s="96">
        <v>0.8</v>
      </c>
    </row>
    <row r="27" spans="1:17" x14ac:dyDescent="0.35">
      <c r="A27" s="198"/>
      <c r="B27" s="27" t="s">
        <v>75</v>
      </c>
      <c r="C27" s="82">
        <v>0.03</v>
      </c>
      <c r="D27" s="83">
        <v>57.24</v>
      </c>
      <c r="E27" s="11">
        <v>0</v>
      </c>
      <c r="F27" s="11">
        <v>0.03</v>
      </c>
      <c r="G27" s="93"/>
      <c r="H27" s="86">
        <v>1.5299999999999999E-2</v>
      </c>
      <c r="I27" s="82">
        <v>5.8999999999999999E-3</v>
      </c>
      <c r="J27" s="83">
        <v>11.26</v>
      </c>
      <c r="K27" s="76" t="s">
        <v>149</v>
      </c>
      <c r="L27" s="86">
        <v>2.7364400000000002E-4</v>
      </c>
      <c r="M27" s="101" t="s">
        <v>149</v>
      </c>
      <c r="N27" s="15">
        <v>5.0999999999999996</v>
      </c>
      <c r="O27" s="95">
        <v>94.9</v>
      </c>
      <c r="P27" s="96">
        <v>15.7</v>
      </c>
    </row>
    <row r="28" spans="1:17" x14ac:dyDescent="0.35">
      <c r="A28" s="198"/>
      <c r="B28" s="27" t="s">
        <v>76</v>
      </c>
      <c r="C28" s="82">
        <v>2.7509999999999999</v>
      </c>
      <c r="D28" s="102">
        <v>2155.7399999999998</v>
      </c>
      <c r="E28" s="11">
        <v>2.3580000000000001</v>
      </c>
      <c r="F28" s="11">
        <v>0.89300000000000002</v>
      </c>
      <c r="G28" s="93"/>
      <c r="H28" s="84" t="s">
        <v>138</v>
      </c>
      <c r="I28" s="82">
        <v>0.63300000000000001</v>
      </c>
      <c r="J28" s="83">
        <v>496.03</v>
      </c>
      <c r="K28" s="11">
        <v>0.47499999999999998</v>
      </c>
      <c r="L28" s="86">
        <v>0.157</v>
      </c>
      <c r="M28" s="82">
        <v>47.9</v>
      </c>
      <c r="N28" s="15">
        <v>1.6</v>
      </c>
      <c r="O28" s="95">
        <v>50.6</v>
      </c>
      <c r="P28" s="96">
        <v>23</v>
      </c>
    </row>
    <row r="29" spans="1:17" x14ac:dyDescent="0.35">
      <c r="A29" s="198"/>
      <c r="B29" s="27" t="s">
        <v>77</v>
      </c>
      <c r="C29" s="82">
        <v>0</v>
      </c>
      <c r="D29" s="83">
        <v>0</v>
      </c>
      <c r="E29" s="11">
        <v>0</v>
      </c>
      <c r="F29" s="11">
        <v>0</v>
      </c>
      <c r="G29" s="93"/>
      <c r="H29" s="86">
        <v>1E-3</v>
      </c>
      <c r="I29" s="82">
        <v>1.37E-2</v>
      </c>
      <c r="J29" s="83">
        <v>109.14</v>
      </c>
      <c r="K29" s="11">
        <v>1.0999999999999999E-2</v>
      </c>
      <c r="L29" s="86">
        <v>2.8472300000000002E-4</v>
      </c>
      <c r="M29" s="82">
        <v>6.6</v>
      </c>
      <c r="N29" s="15">
        <v>27.7</v>
      </c>
      <c r="O29" s="95">
        <v>65.7</v>
      </c>
      <c r="P29" s="92" t="s">
        <v>138</v>
      </c>
    </row>
    <row r="30" spans="1:17" x14ac:dyDescent="0.35">
      <c r="A30" s="198"/>
      <c r="B30" s="27" t="s">
        <v>78</v>
      </c>
      <c r="C30" s="99">
        <v>0.6</v>
      </c>
      <c r="D30" s="83">
        <v>106.197</v>
      </c>
      <c r="E30" s="11">
        <v>0</v>
      </c>
      <c r="F30" s="11">
        <v>0</v>
      </c>
      <c r="G30" s="93"/>
      <c r="H30" s="86">
        <v>7.1999999999999998E-3</v>
      </c>
      <c r="I30" s="82">
        <v>0.36</v>
      </c>
      <c r="J30" s="83">
        <v>63.87</v>
      </c>
      <c r="K30" s="76" t="s">
        <v>149</v>
      </c>
      <c r="L30" s="94" t="s">
        <v>149</v>
      </c>
      <c r="M30" s="101" t="s">
        <v>149</v>
      </c>
      <c r="N30" s="15">
        <v>45.1</v>
      </c>
      <c r="O30" s="95">
        <v>54.9</v>
      </c>
      <c r="P30" s="96">
        <v>33.299999999999997</v>
      </c>
    </row>
    <row r="31" spans="1:17" ht="25.5" x14ac:dyDescent="0.35">
      <c r="A31" s="199" t="s">
        <v>79</v>
      </c>
      <c r="B31" s="27" t="s">
        <v>80</v>
      </c>
      <c r="C31" s="82">
        <v>28.55</v>
      </c>
      <c r="D31" s="83">
        <v>31052.12</v>
      </c>
      <c r="E31" s="11">
        <v>28.55</v>
      </c>
      <c r="F31" s="11">
        <v>5.2729999999999997</v>
      </c>
      <c r="G31" s="97" t="s">
        <v>342</v>
      </c>
      <c r="H31" s="94" t="s">
        <v>149</v>
      </c>
      <c r="I31" s="82">
        <v>8.5000000000000006E-2</v>
      </c>
      <c r="J31" s="83">
        <v>92.34</v>
      </c>
      <c r="K31" s="76" t="s">
        <v>149</v>
      </c>
      <c r="L31" s="94" t="s">
        <v>149</v>
      </c>
      <c r="M31" s="82">
        <v>59</v>
      </c>
      <c r="N31" s="15">
        <v>11.3</v>
      </c>
      <c r="O31" s="95">
        <v>29.7</v>
      </c>
      <c r="P31" s="96">
        <v>0.3</v>
      </c>
    </row>
    <row r="32" spans="1:17" ht="25.5" x14ac:dyDescent="0.35">
      <c r="A32" s="199"/>
      <c r="B32" s="27" t="s">
        <v>81</v>
      </c>
      <c r="C32" s="82">
        <v>801</v>
      </c>
      <c r="D32" s="83">
        <v>78505.02</v>
      </c>
      <c r="E32" s="11">
        <v>801</v>
      </c>
      <c r="F32" s="11">
        <v>211.6</v>
      </c>
      <c r="G32" s="97" t="s">
        <v>342</v>
      </c>
      <c r="H32" s="94" t="s">
        <v>149</v>
      </c>
      <c r="I32" s="82">
        <v>0.3921</v>
      </c>
      <c r="J32" s="83">
        <v>38.43</v>
      </c>
      <c r="K32" s="76" t="s">
        <v>149</v>
      </c>
      <c r="L32" s="94" t="s">
        <v>149</v>
      </c>
      <c r="M32" s="82">
        <v>0.26</v>
      </c>
      <c r="N32" s="15">
        <v>42.74</v>
      </c>
      <c r="O32" s="95">
        <v>57</v>
      </c>
      <c r="P32" s="96">
        <v>0.13</v>
      </c>
    </row>
    <row r="33" spans="1:16" ht="25.5" x14ac:dyDescent="0.35">
      <c r="A33" s="199"/>
      <c r="B33" s="27" t="s">
        <v>82</v>
      </c>
      <c r="C33" s="82">
        <v>44.7</v>
      </c>
      <c r="D33" s="83">
        <v>57229.48</v>
      </c>
      <c r="E33" s="11">
        <v>44.7</v>
      </c>
      <c r="F33" s="11">
        <v>11.92</v>
      </c>
      <c r="G33" s="97" t="s">
        <v>342</v>
      </c>
      <c r="H33" s="94" t="s">
        <v>149</v>
      </c>
      <c r="I33" s="90" t="s">
        <v>138</v>
      </c>
      <c r="J33" s="88" t="s">
        <v>138</v>
      </c>
      <c r="K33" s="84" t="s">
        <v>138</v>
      </c>
      <c r="L33" s="103" t="s">
        <v>138</v>
      </c>
      <c r="M33" s="90" t="s">
        <v>138</v>
      </c>
      <c r="N33" s="87" t="s">
        <v>138</v>
      </c>
      <c r="O33" s="91" t="s">
        <v>138</v>
      </c>
      <c r="P33" s="92" t="s">
        <v>138</v>
      </c>
    </row>
    <row r="34" spans="1:16" x14ac:dyDescent="0.35">
      <c r="A34" s="199"/>
      <c r="B34" s="27" t="s">
        <v>83</v>
      </c>
      <c r="C34" s="82">
        <v>8.2149999999999999</v>
      </c>
      <c r="D34" s="83">
        <v>5999.44</v>
      </c>
      <c r="E34" s="11">
        <v>8.1289999999999996</v>
      </c>
      <c r="F34" s="11">
        <v>0.88600000000000001</v>
      </c>
      <c r="G34" s="93"/>
      <c r="H34" s="94" t="s">
        <v>149</v>
      </c>
      <c r="I34" s="82">
        <v>1.1719999999999999</v>
      </c>
      <c r="J34" s="83">
        <v>855.92</v>
      </c>
      <c r="K34" s="76" t="s">
        <v>149</v>
      </c>
      <c r="L34" s="94" t="s">
        <v>149</v>
      </c>
      <c r="M34" s="82">
        <v>91.4</v>
      </c>
      <c r="N34" s="15">
        <v>0.2</v>
      </c>
      <c r="O34" s="95">
        <v>8.4</v>
      </c>
      <c r="P34" s="96">
        <v>28.3</v>
      </c>
    </row>
    <row r="35" spans="1:16" ht="25.5" x14ac:dyDescent="0.35">
      <c r="A35" s="199"/>
      <c r="B35" s="27" t="s">
        <v>84</v>
      </c>
      <c r="C35" s="82">
        <v>10</v>
      </c>
      <c r="D35" s="83">
        <v>31944.19</v>
      </c>
      <c r="E35" s="11">
        <v>10</v>
      </c>
      <c r="F35" s="11">
        <v>4.3769999999999998</v>
      </c>
      <c r="G35" s="97" t="s">
        <v>342</v>
      </c>
      <c r="H35" s="94" t="s">
        <v>149</v>
      </c>
      <c r="I35" s="90" t="s">
        <v>138</v>
      </c>
      <c r="J35" s="88" t="s">
        <v>138</v>
      </c>
      <c r="K35" s="84" t="s">
        <v>138</v>
      </c>
      <c r="L35" s="103" t="s">
        <v>138</v>
      </c>
      <c r="M35" s="90" t="s">
        <v>138</v>
      </c>
      <c r="N35" s="87" t="s">
        <v>138</v>
      </c>
      <c r="O35" s="91" t="s">
        <v>138</v>
      </c>
      <c r="P35" s="92" t="s">
        <v>138</v>
      </c>
    </row>
    <row r="36" spans="1:16" x14ac:dyDescent="0.35">
      <c r="A36" s="199"/>
      <c r="B36" s="27" t="s">
        <v>608</v>
      </c>
      <c r="C36" s="82">
        <v>0</v>
      </c>
      <c r="D36" s="83">
        <v>0</v>
      </c>
      <c r="E36" s="11">
        <v>0</v>
      </c>
      <c r="F36" s="11">
        <v>0</v>
      </c>
      <c r="G36" s="93"/>
      <c r="H36" s="94" t="s">
        <v>149</v>
      </c>
      <c r="I36" s="90" t="s">
        <v>138</v>
      </c>
      <c r="J36" s="88" t="s">
        <v>138</v>
      </c>
      <c r="K36" s="84" t="s">
        <v>138</v>
      </c>
      <c r="L36" s="103" t="s">
        <v>138</v>
      </c>
      <c r="M36" s="90" t="s">
        <v>138</v>
      </c>
      <c r="N36" s="87" t="s">
        <v>138</v>
      </c>
      <c r="O36" s="91" t="s">
        <v>138</v>
      </c>
      <c r="P36" s="92" t="s">
        <v>138</v>
      </c>
    </row>
    <row r="37" spans="1:16" x14ac:dyDescent="0.35">
      <c r="A37" s="199"/>
      <c r="B37" s="27" t="s">
        <v>86</v>
      </c>
      <c r="C37" s="82">
        <v>0</v>
      </c>
      <c r="D37" s="83">
        <v>0</v>
      </c>
      <c r="E37" s="11">
        <v>0</v>
      </c>
      <c r="F37" s="11">
        <v>0</v>
      </c>
      <c r="G37" s="93"/>
      <c r="H37" s="94" t="s">
        <v>149</v>
      </c>
      <c r="I37" s="90" t="s">
        <v>138</v>
      </c>
      <c r="J37" s="88" t="s">
        <v>138</v>
      </c>
      <c r="K37" s="84" t="s">
        <v>138</v>
      </c>
      <c r="L37" s="103" t="s">
        <v>138</v>
      </c>
      <c r="M37" s="90" t="s">
        <v>138</v>
      </c>
      <c r="N37" s="87" t="s">
        <v>138</v>
      </c>
      <c r="O37" s="91" t="s">
        <v>138</v>
      </c>
      <c r="P37" s="92" t="s">
        <v>138</v>
      </c>
    </row>
    <row r="38" spans="1:16" x14ac:dyDescent="0.35">
      <c r="A38" s="199"/>
      <c r="B38" s="27" t="s">
        <v>87</v>
      </c>
      <c r="C38" s="82">
        <v>0</v>
      </c>
      <c r="D38" s="83">
        <v>0</v>
      </c>
      <c r="E38" s="11">
        <v>0</v>
      </c>
      <c r="F38" s="11">
        <v>0</v>
      </c>
      <c r="G38" s="93"/>
      <c r="H38" s="86">
        <v>6.9999999999999999E-4</v>
      </c>
      <c r="I38" s="90" t="s">
        <v>138</v>
      </c>
      <c r="J38" s="88" t="s">
        <v>138</v>
      </c>
      <c r="K38" s="84" t="s">
        <v>138</v>
      </c>
      <c r="L38" s="103" t="s">
        <v>138</v>
      </c>
      <c r="M38" s="90" t="s">
        <v>138</v>
      </c>
      <c r="N38" s="87" t="s">
        <v>138</v>
      </c>
      <c r="O38" s="91" t="s">
        <v>138</v>
      </c>
      <c r="P38" s="92" t="s">
        <v>138</v>
      </c>
    </row>
    <row r="39" spans="1:16" x14ac:dyDescent="0.35">
      <c r="A39" s="199"/>
      <c r="B39" s="27" t="s">
        <v>88</v>
      </c>
      <c r="C39" s="82">
        <v>0.01</v>
      </c>
      <c r="D39" s="83">
        <v>847.39</v>
      </c>
      <c r="E39" s="11">
        <v>0</v>
      </c>
      <c r="F39" s="11">
        <v>0.01</v>
      </c>
      <c r="G39" s="93"/>
      <c r="H39" s="94" t="s">
        <v>149</v>
      </c>
      <c r="I39" s="90" t="s">
        <v>138</v>
      </c>
      <c r="J39" s="88" t="s">
        <v>138</v>
      </c>
      <c r="K39" s="84" t="s">
        <v>138</v>
      </c>
      <c r="L39" s="103" t="s">
        <v>138</v>
      </c>
      <c r="M39" s="90" t="s">
        <v>138</v>
      </c>
      <c r="N39" s="87" t="s">
        <v>138</v>
      </c>
      <c r="O39" s="91" t="s">
        <v>138</v>
      </c>
      <c r="P39" s="92" t="s">
        <v>138</v>
      </c>
    </row>
    <row r="40" spans="1:16" x14ac:dyDescent="0.35">
      <c r="A40" s="199"/>
      <c r="B40" s="27" t="s">
        <v>89</v>
      </c>
      <c r="C40" s="82">
        <v>0</v>
      </c>
      <c r="D40" s="83">
        <v>0</v>
      </c>
      <c r="E40" s="11">
        <v>0</v>
      </c>
      <c r="F40" s="11">
        <v>0</v>
      </c>
      <c r="G40" s="93"/>
      <c r="H40" s="94" t="s">
        <v>149</v>
      </c>
      <c r="I40" s="90" t="s">
        <v>138</v>
      </c>
      <c r="J40" s="88" t="s">
        <v>138</v>
      </c>
      <c r="K40" s="84" t="s">
        <v>138</v>
      </c>
      <c r="L40" s="103" t="s">
        <v>138</v>
      </c>
      <c r="M40" s="90" t="s">
        <v>138</v>
      </c>
      <c r="N40" s="87" t="s">
        <v>138</v>
      </c>
      <c r="O40" s="91" t="s">
        <v>138</v>
      </c>
      <c r="P40" s="92" t="s">
        <v>138</v>
      </c>
    </row>
    <row r="41" spans="1:16" x14ac:dyDescent="0.35">
      <c r="A41" s="199"/>
      <c r="B41" s="27" t="s">
        <v>90</v>
      </c>
      <c r="C41" s="82">
        <v>0</v>
      </c>
      <c r="D41" s="83">
        <v>0</v>
      </c>
      <c r="E41" s="11">
        <v>0</v>
      </c>
      <c r="F41" s="11">
        <v>0</v>
      </c>
      <c r="G41" s="93"/>
      <c r="H41" s="94" t="s">
        <v>149</v>
      </c>
      <c r="I41" s="90" t="s">
        <v>138</v>
      </c>
      <c r="J41" s="88" t="s">
        <v>138</v>
      </c>
      <c r="K41" s="84" t="s">
        <v>138</v>
      </c>
      <c r="L41" s="103" t="s">
        <v>138</v>
      </c>
      <c r="M41" s="90" t="s">
        <v>138</v>
      </c>
      <c r="N41" s="87" t="s">
        <v>138</v>
      </c>
      <c r="O41" s="91" t="s">
        <v>138</v>
      </c>
      <c r="P41" s="92" t="s">
        <v>138</v>
      </c>
    </row>
    <row r="42" spans="1:16" x14ac:dyDescent="0.35">
      <c r="A42" s="199"/>
      <c r="B42" s="27" t="s">
        <v>91</v>
      </c>
      <c r="C42" s="82">
        <v>0</v>
      </c>
      <c r="D42" s="83">
        <v>0</v>
      </c>
      <c r="E42" s="11">
        <v>0</v>
      </c>
      <c r="F42" s="11">
        <v>0</v>
      </c>
      <c r="G42" s="93"/>
      <c r="H42" s="94" t="s">
        <v>149</v>
      </c>
      <c r="I42" s="90" t="s">
        <v>138</v>
      </c>
      <c r="J42" s="88" t="s">
        <v>138</v>
      </c>
      <c r="K42" s="84" t="s">
        <v>138</v>
      </c>
      <c r="L42" s="103" t="s">
        <v>138</v>
      </c>
      <c r="M42" s="90" t="s">
        <v>138</v>
      </c>
      <c r="N42" s="87" t="s">
        <v>138</v>
      </c>
      <c r="O42" s="91" t="s">
        <v>138</v>
      </c>
      <c r="P42" s="92" t="s">
        <v>138</v>
      </c>
    </row>
    <row r="43" spans="1:16" x14ac:dyDescent="0.35">
      <c r="A43" s="199"/>
      <c r="B43" s="27" t="s">
        <v>92</v>
      </c>
      <c r="C43" s="82">
        <v>0</v>
      </c>
      <c r="D43" s="83">
        <v>0</v>
      </c>
      <c r="E43" s="11">
        <v>0</v>
      </c>
      <c r="F43" s="11">
        <v>0</v>
      </c>
      <c r="G43" s="93"/>
      <c r="H43" s="94" t="s">
        <v>149</v>
      </c>
      <c r="I43" s="90" t="s">
        <v>138</v>
      </c>
      <c r="J43" s="88" t="s">
        <v>138</v>
      </c>
      <c r="K43" s="84" t="s">
        <v>138</v>
      </c>
      <c r="L43" s="103" t="s">
        <v>138</v>
      </c>
      <c r="M43" s="90" t="s">
        <v>138</v>
      </c>
      <c r="N43" s="87" t="s">
        <v>138</v>
      </c>
      <c r="O43" s="91" t="s">
        <v>138</v>
      </c>
      <c r="P43" s="92" t="s">
        <v>138</v>
      </c>
    </row>
    <row r="44" spans="1:16" x14ac:dyDescent="0.35">
      <c r="A44" s="199"/>
      <c r="B44" s="27" t="s">
        <v>93</v>
      </c>
      <c r="C44" s="82">
        <v>0</v>
      </c>
      <c r="D44" s="83">
        <v>0</v>
      </c>
      <c r="E44" s="11">
        <v>0</v>
      </c>
      <c r="F44" s="11">
        <v>0</v>
      </c>
      <c r="G44" s="93"/>
      <c r="H44" s="94" t="s">
        <v>149</v>
      </c>
      <c r="I44" s="90" t="s">
        <v>138</v>
      </c>
      <c r="J44" s="88" t="s">
        <v>138</v>
      </c>
      <c r="K44" s="84" t="s">
        <v>138</v>
      </c>
      <c r="L44" s="103" t="s">
        <v>138</v>
      </c>
      <c r="M44" s="90" t="s">
        <v>138</v>
      </c>
      <c r="N44" s="87" t="s">
        <v>138</v>
      </c>
      <c r="O44" s="91" t="s">
        <v>138</v>
      </c>
      <c r="P44" s="92" t="s">
        <v>138</v>
      </c>
    </row>
    <row r="45" spans="1:16" ht="15" thickBot="1" x14ac:dyDescent="0.4">
      <c r="A45" s="199"/>
      <c r="B45" s="27" t="s">
        <v>94</v>
      </c>
      <c r="C45" s="104">
        <v>0</v>
      </c>
      <c r="D45" s="105">
        <v>0</v>
      </c>
      <c r="E45" s="106">
        <v>0</v>
      </c>
      <c r="F45" s="106">
        <v>0</v>
      </c>
      <c r="G45" s="107"/>
      <c r="H45" s="108" t="s">
        <v>149</v>
      </c>
      <c r="I45" s="109" t="s">
        <v>138</v>
      </c>
      <c r="J45" s="110" t="s">
        <v>138</v>
      </c>
      <c r="K45" s="111" t="s">
        <v>138</v>
      </c>
      <c r="L45" s="112" t="s">
        <v>138</v>
      </c>
      <c r="M45" s="109" t="s">
        <v>138</v>
      </c>
      <c r="N45" s="113" t="s">
        <v>138</v>
      </c>
      <c r="O45" s="114" t="s">
        <v>138</v>
      </c>
      <c r="P45" s="115" t="s">
        <v>138</v>
      </c>
    </row>
  </sheetData>
  <sheetProtection sheet="1" objects="1" scenarios="1"/>
  <mergeCells count="8">
    <mergeCell ref="K5:L5"/>
    <mergeCell ref="M5:O5"/>
    <mergeCell ref="A7:A22"/>
    <mergeCell ref="A23:A30"/>
    <mergeCell ref="A31:A45"/>
    <mergeCell ref="E5:H5"/>
    <mergeCell ref="C5:D5"/>
    <mergeCell ref="I5:J5"/>
  </mergeCells>
  <pageMargins left="0.7" right="0.7" top="0.75" bottom="0.75" header="0.3" footer="0.3"/>
  <pageSetup scale="5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6B45B-AD9E-4387-9FF6-1D5D084E1536}">
  <dimension ref="A1:H43"/>
  <sheetViews>
    <sheetView workbookViewId="0">
      <pane xSplit="2" ySplit="3" topLeftCell="C4" activePane="bottomRight" state="frozen"/>
      <selection pane="topRight" activeCell="C1" sqref="C1"/>
      <selection pane="bottomLeft" activeCell="A4" sqref="A4"/>
      <selection pane="bottomRight" activeCell="C8" sqref="C8"/>
    </sheetView>
  </sheetViews>
  <sheetFormatPr defaultRowHeight="14.5" x14ac:dyDescent="0.35"/>
  <cols>
    <col min="1" max="1" width="6.6328125" style="3" customWidth="1"/>
    <col min="2" max="2" width="23.81640625" style="3" customWidth="1"/>
    <col min="3" max="3" width="30.453125" style="3" customWidth="1"/>
    <col min="4" max="4" width="28.453125" style="3" customWidth="1"/>
    <col min="5" max="5" width="16.54296875" style="11" hidden="1" customWidth="1"/>
    <col min="6" max="6" width="19" style="11" customWidth="1"/>
    <col min="7" max="7" width="27.08984375" style="11" customWidth="1"/>
    <col min="8" max="8" width="23.26953125" style="11" customWidth="1"/>
    <col min="9" max="16384" width="8.7265625" style="3"/>
  </cols>
  <sheetData>
    <row r="1" spans="1:8" ht="31.5" customHeight="1" x14ac:dyDescent="0.35">
      <c r="A1" s="116" t="s">
        <v>414</v>
      </c>
      <c r="B1" s="116"/>
      <c r="C1" s="116"/>
      <c r="D1" s="116"/>
      <c r="E1" s="116"/>
      <c r="F1" s="116"/>
      <c r="G1" s="116"/>
      <c r="H1" s="116"/>
    </row>
    <row r="3" spans="1:8" ht="36" x14ac:dyDescent="0.35">
      <c r="A3" s="117" t="s">
        <v>49</v>
      </c>
      <c r="B3" s="117" t="s">
        <v>1</v>
      </c>
      <c r="C3" s="117" t="s">
        <v>151</v>
      </c>
      <c r="D3" s="117" t="s">
        <v>152</v>
      </c>
      <c r="E3" s="117" t="s">
        <v>384</v>
      </c>
      <c r="F3" s="117" t="s">
        <v>393</v>
      </c>
      <c r="G3" s="117" t="s">
        <v>385</v>
      </c>
      <c r="H3" s="117" t="s">
        <v>153</v>
      </c>
    </row>
    <row r="4" spans="1:8" ht="47" customHeight="1" x14ac:dyDescent="0.35">
      <c r="A4" s="117"/>
      <c r="B4" s="117"/>
      <c r="C4" s="189" t="s">
        <v>344</v>
      </c>
      <c r="D4" s="189" t="s">
        <v>345</v>
      </c>
      <c r="E4" s="227" t="s">
        <v>386</v>
      </c>
      <c r="F4" s="228"/>
      <c r="G4" s="228"/>
      <c r="H4" s="118"/>
    </row>
    <row r="5" spans="1:8" x14ac:dyDescent="0.35">
      <c r="A5" s="224" t="s">
        <v>54</v>
      </c>
      <c r="B5" s="119" t="s">
        <v>55</v>
      </c>
      <c r="C5" s="120">
        <v>81</v>
      </c>
      <c r="D5" s="120">
        <f>100-C5</f>
        <v>19</v>
      </c>
      <c r="E5" s="121">
        <v>1876464</v>
      </c>
      <c r="F5" s="121">
        <v>2985537</v>
      </c>
      <c r="G5" s="121">
        <v>3540126</v>
      </c>
      <c r="H5" s="122">
        <f>F5/G5</f>
        <v>0.84334201664008568</v>
      </c>
    </row>
    <row r="6" spans="1:8" x14ac:dyDescent="0.35">
      <c r="A6" s="224"/>
      <c r="B6" s="119" t="s">
        <v>56</v>
      </c>
      <c r="C6" s="120">
        <v>77</v>
      </c>
      <c r="D6" s="120">
        <f t="shared" ref="D6:D43" si="0">100-C6</f>
        <v>23</v>
      </c>
      <c r="E6" s="121">
        <v>14926097</v>
      </c>
      <c r="F6" s="121">
        <v>18900987</v>
      </c>
      <c r="G6" s="121">
        <v>11808354</v>
      </c>
      <c r="H6" s="122">
        <f>F6/G6</f>
        <v>1.6006453566686771</v>
      </c>
    </row>
    <row r="7" spans="1:8" x14ac:dyDescent="0.35">
      <c r="A7" s="224"/>
      <c r="B7" s="119" t="s">
        <v>57</v>
      </c>
      <c r="C7" s="120">
        <v>72</v>
      </c>
      <c r="D7" s="120">
        <f t="shared" si="0"/>
        <v>28</v>
      </c>
      <c r="E7" s="121">
        <v>17662657</v>
      </c>
      <c r="F7" s="121">
        <v>27276659</v>
      </c>
      <c r="G7" s="121">
        <v>7998641</v>
      </c>
      <c r="H7" s="122">
        <f>F7/G7</f>
        <v>3.4101616762147469</v>
      </c>
    </row>
    <row r="8" spans="1:8" x14ac:dyDescent="0.35">
      <c r="A8" s="224"/>
      <c r="B8" s="119" t="s">
        <v>58</v>
      </c>
      <c r="C8" s="120">
        <v>55</v>
      </c>
      <c r="D8" s="120">
        <f t="shared" si="0"/>
        <v>45</v>
      </c>
      <c r="E8" s="121">
        <v>3946027</v>
      </c>
      <c r="F8" s="121">
        <v>5726855</v>
      </c>
      <c r="G8" s="121">
        <v>2252462</v>
      </c>
      <c r="H8" s="122">
        <f t="shared" ref="H8:H42" si="1">F8/G8</f>
        <v>2.5424868432852583</v>
      </c>
    </row>
    <row r="9" spans="1:8" x14ac:dyDescent="0.35">
      <c r="A9" s="224"/>
      <c r="B9" s="119" t="s">
        <v>59</v>
      </c>
      <c r="C9" s="120">
        <v>59</v>
      </c>
      <c r="D9" s="120">
        <f t="shared" si="0"/>
        <v>41</v>
      </c>
      <c r="E9" s="121">
        <v>3085198</v>
      </c>
      <c r="F9" s="121">
        <v>6108039</v>
      </c>
      <c r="G9" s="121">
        <v>1429921</v>
      </c>
      <c r="H9" s="122">
        <f t="shared" si="1"/>
        <v>4.2715919271064626</v>
      </c>
    </row>
    <row r="10" spans="1:8" x14ac:dyDescent="0.35">
      <c r="A10" s="224"/>
      <c r="B10" s="119" t="s">
        <v>60</v>
      </c>
      <c r="C10" s="120">
        <v>24</v>
      </c>
      <c r="D10" s="120">
        <f t="shared" si="0"/>
        <v>76</v>
      </c>
      <c r="E10" s="121">
        <v>369804</v>
      </c>
      <c r="F10" s="121">
        <v>601418</v>
      </c>
      <c r="G10" s="121">
        <v>84387</v>
      </c>
      <c r="H10" s="122">
        <f t="shared" si="1"/>
        <v>7.1269034329932337</v>
      </c>
    </row>
    <row r="11" spans="1:8" x14ac:dyDescent="0.35">
      <c r="A11" s="224"/>
      <c r="B11" s="119" t="s">
        <v>61</v>
      </c>
      <c r="C11" s="120">
        <v>60</v>
      </c>
      <c r="D11" s="120">
        <f t="shared" si="0"/>
        <v>40</v>
      </c>
      <c r="E11" s="121">
        <v>627469</v>
      </c>
      <c r="F11" s="121">
        <v>1402447</v>
      </c>
      <c r="G11" s="121">
        <v>50500</v>
      </c>
      <c r="H11" s="122">
        <f t="shared" si="1"/>
        <v>27.771227722772277</v>
      </c>
    </row>
    <row r="12" spans="1:8" x14ac:dyDescent="0.35">
      <c r="A12" s="224"/>
      <c r="B12" s="119" t="s">
        <v>62</v>
      </c>
      <c r="C12" s="120">
        <v>74</v>
      </c>
      <c r="D12" s="120">
        <f t="shared" si="0"/>
        <v>26</v>
      </c>
      <c r="E12" s="121">
        <v>163720</v>
      </c>
      <c r="F12" s="121">
        <v>292385</v>
      </c>
      <c r="G12" s="121">
        <v>76350</v>
      </c>
      <c r="H12" s="122">
        <f t="shared" si="1"/>
        <v>3.8295350360183367</v>
      </c>
    </row>
    <row r="13" spans="1:8" x14ac:dyDescent="0.35">
      <c r="A13" s="224"/>
      <c r="B13" s="119" t="s">
        <v>63</v>
      </c>
      <c r="C13" s="120">
        <v>37</v>
      </c>
      <c r="D13" s="120">
        <f t="shared" si="0"/>
        <v>63</v>
      </c>
      <c r="E13" s="121">
        <v>230217</v>
      </c>
      <c r="F13" s="121">
        <v>402697</v>
      </c>
      <c r="G13" s="121">
        <v>195637</v>
      </c>
      <c r="H13" s="122">
        <f t="shared" si="1"/>
        <v>2.0583887505942129</v>
      </c>
    </row>
    <row r="14" spans="1:8" x14ac:dyDescent="0.35">
      <c r="A14" s="224"/>
      <c r="B14" s="119" t="s">
        <v>64</v>
      </c>
      <c r="C14" s="120">
        <v>32</v>
      </c>
      <c r="D14" s="120">
        <f t="shared" si="0"/>
        <v>68</v>
      </c>
      <c r="E14" s="123" t="s">
        <v>138</v>
      </c>
      <c r="F14" s="123" t="s">
        <v>138</v>
      </c>
      <c r="G14" s="123" t="s">
        <v>138</v>
      </c>
      <c r="H14" s="123" t="s">
        <v>138</v>
      </c>
    </row>
    <row r="15" spans="1:8" x14ac:dyDescent="0.35">
      <c r="A15" s="224"/>
      <c r="B15" s="119" t="s">
        <v>65</v>
      </c>
      <c r="C15" s="120">
        <v>29</v>
      </c>
      <c r="D15" s="120">
        <f t="shared" si="0"/>
        <v>71</v>
      </c>
      <c r="E15" s="121">
        <v>400062</v>
      </c>
      <c r="F15" s="121">
        <v>753901</v>
      </c>
      <c r="G15" s="121">
        <v>64308</v>
      </c>
      <c r="H15" s="122">
        <f t="shared" si="1"/>
        <v>11.723284816819058</v>
      </c>
    </row>
    <row r="16" spans="1:8" x14ac:dyDescent="0.35">
      <c r="A16" s="224"/>
      <c r="B16" s="119" t="s">
        <v>66</v>
      </c>
      <c r="C16" s="120">
        <v>48</v>
      </c>
      <c r="D16" s="120">
        <f t="shared" si="0"/>
        <v>52</v>
      </c>
      <c r="E16" s="123" t="s">
        <v>138</v>
      </c>
      <c r="F16" s="123" t="s">
        <v>138</v>
      </c>
      <c r="G16" s="123" t="s">
        <v>138</v>
      </c>
      <c r="H16" s="123" t="s">
        <v>138</v>
      </c>
    </row>
    <row r="17" spans="1:8" x14ac:dyDescent="0.35">
      <c r="A17" s="224"/>
      <c r="B17" s="119" t="s">
        <v>67</v>
      </c>
      <c r="C17" s="120">
        <v>54</v>
      </c>
      <c r="D17" s="120">
        <f t="shared" si="0"/>
        <v>46</v>
      </c>
      <c r="E17" s="121">
        <v>8589516</v>
      </c>
      <c r="F17" s="121">
        <v>7912601</v>
      </c>
      <c r="G17" s="121">
        <v>2091375</v>
      </c>
      <c r="H17" s="122">
        <f t="shared" si="1"/>
        <v>3.7834443846751538</v>
      </c>
    </row>
    <row r="18" spans="1:8" x14ac:dyDescent="0.35">
      <c r="A18" s="224"/>
      <c r="B18" s="119" t="s">
        <v>68</v>
      </c>
      <c r="C18" s="120">
        <v>42</v>
      </c>
      <c r="D18" s="120">
        <f t="shared" si="0"/>
        <v>58</v>
      </c>
      <c r="E18" s="121">
        <v>3074293</v>
      </c>
      <c r="F18" s="121">
        <v>3910027</v>
      </c>
      <c r="G18" s="121">
        <v>1393987</v>
      </c>
      <c r="H18" s="122">
        <f t="shared" si="1"/>
        <v>2.80492357532746</v>
      </c>
    </row>
    <row r="19" spans="1:8" x14ac:dyDescent="0.35">
      <c r="A19" s="224"/>
      <c r="B19" s="119" t="s">
        <v>69</v>
      </c>
      <c r="C19" s="120">
        <v>26</v>
      </c>
      <c r="D19" s="120">
        <f t="shared" si="0"/>
        <v>74</v>
      </c>
      <c r="E19" s="121">
        <v>3553012</v>
      </c>
      <c r="F19" s="121">
        <v>4093524</v>
      </c>
      <c r="G19" s="121">
        <v>58375664</v>
      </c>
      <c r="H19" s="122">
        <f t="shared" si="1"/>
        <v>7.012381049747031E-2</v>
      </c>
    </row>
    <row r="20" spans="1:8" x14ac:dyDescent="0.35">
      <c r="A20" s="224"/>
      <c r="B20" s="119" t="s">
        <v>70</v>
      </c>
      <c r="C20" s="120">
        <v>66</v>
      </c>
      <c r="D20" s="120">
        <f t="shared" si="0"/>
        <v>34</v>
      </c>
      <c r="E20" s="121">
        <v>2033133</v>
      </c>
      <c r="F20" s="121">
        <v>2207362</v>
      </c>
      <c r="G20" s="121">
        <v>47302406</v>
      </c>
      <c r="H20" s="122">
        <f t="shared" si="1"/>
        <v>4.6664899032831435E-2</v>
      </c>
    </row>
    <row r="21" spans="1:8" x14ac:dyDescent="0.35">
      <c r="A21" s="225" t="s">
        <v>3</v>
      </c>
      <c r="B21" s="124" t="s">
        <v>71</v>
      </c>
      <c r="C21" s="120">
        <v>77</v>
      </c>
      <c r="D21" s="120">
        <f t="shared" si="0"/>
        <v>23</v>
      </c>
      <c r="E21" s="121">
        <v>713842</v>
      </c>
      <c r="F21" s="121">
        <v>980379</v>
      </c>
      <c r="G21" s="121">
        <v>260278</v>
      </c>
      <c r="H21" s="122">
        <f t="shared" si="1"/>
        <v>3.7666610316661417</v>
      </c>
    </row>
    <row r="22" spans="1:8" x14ac:dyDescent="0.35">
      <c r="A22" s="225"/>
      <c r="B22" s="124" t="s">
        <v>72</v>
      </c>
      <c r="C22" s="120">
        <v>46</v>
      </c>
      <c r="D22" s="120">
        <f t="shared" si="0"/>
        <v>54</v>
      </c>
      <c r="E22" s="121">
        <v>2760958</v>
      </c>
      <c r="F22" s="121">
        <v>2394833</v>
      </c>
      <c r="G22" s="121">
        <v>4689697</v>
      </c>
      <c r="H22" s="122">
        <f t="shared" si="1"/>
        <v>0.51065836449561663</v>
      </c>
    </row>
    <row r="23" spans="1:8" x14ac:dyDescent="0.35">
      <c r="A23" s="225"/>
      <c r="B23" s="124" t="s">
        <v>73</v>
      </c>
      <c r="C23" s="120">
        <v>69</v>
      </c>
      <c r="D23" s="120">
        <f t="shared" si="0"/>
        <v>31</v>
      </c>
      <c r="E23" s="121">
        <v>240374</v>
      </c>
      <c r="F23" s="121">
        <v>246664</v>
      </c>
      <c r="G23" s="121">
        <v>158346</v>
      </c>
      <c r="H23" s="122">
        <f t="shared" si="1"/>
        <v>1.5577532744748841</v>
      </c>
    </row>
    <row r="24" spans="1:8" x14ac:dyDescent="0.35">
      <c r="A24" s="225"/>
      <c r="B24" s="124" t="s">
        <v>74</v>
      </c>
      <c r="C24" s="120">
        <v>34</v>
      </c>
      <c r="D24" s="120">
        <f t="shared" si="0"/>
        <v>66</v>
      </c>
      <c r="E24" s="121">
        <v>1287437</v>
      </c>
      <c r="F24" s="121">
        <v>1570250</v>
      </c>
      <c r="G24" s="121">
        <v>234969</v>
      </c>
      <c r="H24" s="122">
        <f t="shared" si="1"/>
        <v>6.6827964540003153</v>
      </c>
    </row>
    <row r="25" spans="1:8" x14ac:dyDescent="0.35">
      <c r="A25" s="225"/>
      <c r="B25" s="124" t="s">
        <v>75</v>
      </c>
      <c r="C25" s="120">
        <v>42</v>
      </c>
      <c r="D25" s="120">
        <f t="shared" si="0"/>
        <v>58</v>
      </c>
      <c r="E25" s="123" t="s">
        <v>138</v>
      </c>
      <c r="F25" s="123" t="s">
        <v>138</v>
      </c>
      <c r="G25" s="123" t="s">
        <v>138</v>
      </c>
      <c r="H25" s="123" t="s">
        <v>138</v>
      </c>
    </row>
    <row r="26" spans="1:8" x14ac:dyDescent="0.35">
      <c r="A26" s="225"/>
      <c r="B26" s="124" t="s">
        <v>76</v>
      </c>
      <c r="C26" s="120">
        <v>39</v>
      </c>
      <c r="D26" s="120">
        <f t="shared" si="0"/>
        <v>61</v>
      </c>
      <c r="E26" s="121">
        <v>2460057</v>
      </c>
      <c r="F26" s="121">
        <v>4129237</v>
      </c>
      <c r="G26" s="121">
        <v>850742</v>
      </c>
      <c r="H26" s="122">
        <f t="shared" si="1"/>
        <v>4.8536888974565731</v>
      </c>
    </row>
    <row r="27" spans="1:8" x14ac:dyDescent="0.35">
      <c r="A27" s="225"/>
      <c r="B27" s="124" t="s">
        <v>77</v>
      </c>
      <c r="C27" s="120">
        <v>45</v>
      </c>
      <c r="D27" s="120">
        <f t="shared" si="0"/>
        <v>55</v>
      </c>
      <c r="E27" s="123" t="s">
        <v>138</v>
      </c>
      <c r="F27" s="123" t="s">
        <v>138</v>
      </c>
      <c r="G27" s="123" t="s">
        <v>138</v>
      </c>
      <c r="H27" s="123" t="s">
        <v>138</v>
      </c>
    </row>
    <row r="28" spans="1:8" x14ac:dyDescent="0.35">
      <c r="A28" s="225"/>
      <c r="B28" s="124" t="s">
        <v>78</v>
      </c>
      <c r="C28" s="120">
        <v>100</v>
      </c>
      <c r="D28" s="120">
        <f t="shared" si="0"/>
        <v>0</v>
      </c>
      <c r="E28" s="121">
        <v>18489815</v>
      </c>
      <c r="F28" s="121">
        <v>60949037</v>
      </c>
      <c r="G28" s="121">
        <v>186785</v>
      </c>
      <c r="H28" s="122">
        <f t="shared" si="1"/>
        <v>326.30584361699277</v>
      </c>
    </row>
    <row r="29" spans="1:8" x14ac:dyDescent="0.35">
      <c r="A29" s="226" t="s">
        <v>79</v>
      </c>
      <c r="B29" s="124" t="s">
        <v>80</v>
      </c>
      <c r="C29" s="120">
        <v>59</v>
      </c>
      <c r="D29" s="120">
        <f t="shared" si="0"/>
        <v>41</v>
      </c>
      <c r="E29" s="121">
        <v>1705283</v>
      </c>
      <c r="F29" s="121">
        <v>2649062</v>
      </c>
      <c r="G29" s="121">
        <v>2253958</v>
      </c>
      <c r="H29" s="122">
        <f t="shared" si="1"/>
        <v>1.1752934171799119</v>
      </c>
    </row>
    <row r="30" spans="1:8" x14ac:dyDescent="0.35">
      <c r="A30" s="226"/>
      <c r="B30" s="124" t="s">
        <v>81</v>
      </c>
      <c r="C30" s="120">
        <v>15</v>
      </c>
      <c r="D30" s="120">
        <f t="shared" si="0"/>
        <v>85</v>
      </c>
      <c r="E30" s="121">
        <v>16541385</v>
      </c>
      <c r="F30" s="121">
        <v>12294698</v>
      </c>
      <c r="G30" s="121">
        <v>29895882</v>
      </c>
      <c r="H30" s="122">
        <f t="shared" si="1"/>
        <v>0.41125055283533701</v>
      </c>
    </row>
    <row r="31" spans="1:8" x14ac:dyDescent="0.35">
      <c r="A31" s="226"/>
      <c r="B31" s="124" t="s">
        <v>82</v>
      </c>
      <c r="C31" s="120">
        <v>31</v>
      </c>
      <c r="D31" s="120">
        <f t="shared" si="0"/>
        <v>69</v>
      </c>
      <c r="E31" s="121">
        <v>4580772</v>
      </c>
      <c r="F31" s="121">
        <v>2266105</v>
      </c>
      <c r="G31" s="121">
        <v>2434787</v>
      </c>
      <c r="H31" s="122">
        <f t="shared" si="1"/>
        <v>0.9307200178085393</v>
      </c>
    </row>
    <row r="32" spans="1:8" x14ac:dyDescent="0.35">
      <c r="A32" s="226"/>
      <c r="B32" s="124" t="s">
        <v>83</v>
      </c>
      <c r="C32" s="120">
        <v>29</v>
      </c>
      <c r="D32" s="120">
        <f t="shared" si="0"/>
        <v>71</v>
      </c>
      <c r="E32" s="121">
        <v>481470</v>
      </c>
      <c r="F32" s="121">
        <v>845853</v>
      </c>
      <c r="G32" s="121">
        <v>2137406</v>
      </c>
      <c r="H32" s="122">
        <f t="shared" si="1"/>
        <v>0.3957381049739731</v>
      </c>
    </row>
    <row r="33" spans="1:8" x14ac:dyDescent="0.35">
      <c r="A33" s="226"/>
      <c r="B33" s="124" t="s">
        <v>84</v>
      </c>
      <c r="C33" s="120">
        <v>22</v>
      </c>
      <c r="D33" s="120">
        <f t="shared" si="0"/>
        <v>78</v>
      </c>
      <c r="E33" s="121">
        <v>2412146</v>
      </c>
      <c r="F33" s="121">
        <v>1048089</v>
      </c>
      <c r="G33" s="121">
        <v>640653</v>
      </c>
      <c r="H33" s="122">
        <f t="shared" si="1"/>
        <v>1.6359698620001779</v>
      </c>
    </row>
    <row r="34" spans="1:8" ht="24" x14ac:dyDescent="0.35">
      <c r="A34" s="226"/>
      <c r="B34" s="124" t="s">
        <v>85</v>
      </c>
      <c r="C34" s="120">
        <v>22</v>
      </c>
      <c r="D34" s="120">
        <f t="shared" si="0"/>
        <v>78</v>
      </c>
      <c r="E34" s="123" t="s">
        <v>138</v>
      </c>
      <c r="F34" s="123" t="s">
        <v>138</v>
      </c>
      <c r="G34" s="123" t="s">
        <v>138</v>
      </c>
      <c r="H34" s="123" t="s">
        <v>138</v>
      </c>
    </row>
    <row r="35" spans="1:8" x14ac:dyDescent="0.35">
      <c r="A35" s="226"/>
      <c r="B35" s="124" t="s">
        <v>86</v>
      </c>
      <c r="C35" s="120">
        <v>62</v>
      </c>
      <c r="D35" s="120">
        <f t="shared" si="0"/>
        <v>38</v>
      </c>
      <c r="E35" s="123" t="s">
        <v>138</v>
      </c>
      <c r="F35" s="123" t="s">
        <v>138</v>
      </c>
      <c r="G35" s="123" t="s">
        <v>138</v>
      </c>
      <c r="H35" s="123" t="s">
        <v>138</v>
      </c>
    </row>
    <row r="36" spans="1:8" x14ac:dyDescent="0.35">
      <c r="A36" s="226"/>
      <c r="B36" s="124" t="s">
        <v>87</v>
      </c>
      <c r="C36" s="120">
        <v>79</v>
      </c>
      <c r="D36" s="120">
        <f t="shared" si="0"/>
        <v>21</v>
      </c>
      <c r="E36" s="123" t="s">
        <v>138</v>
      </c>
      <c r="F36" s="123" t="s">
        <v>138</v>
      </c>
      <c r="G36" s="123" t="s">
        <v>138</v>
      </c>
      <c r="H36" s="123" t="s">
        <v>138</v>
      </c>
    </row>
    <row r="37" spans="1:8" x14ac:dyDescent="0.35">
      <c r="A37" s="226"/>
      <c r="B37" s="124" t="s">
        <v>88</v>
      </c>
      <c r="C37" s="120">
        <v>100</v>
      </c>
      <c r="D37" s="120">
        <f t="shared" si="0"/>
        <v>0</v>
      </c>
      <c r="E37" s="123" t="s">
        <v>138</v>
      </c>
      <c r="F37" s="123" t="s">
        <v>138</v>
      </c>
      <c r="G37" s="123" t="s">
        <v>138</v>
      </c>
      <c r="H37" s="123" t="s">
        <v>138</v>
      </c>
    </row>
    <row r="38" spans="1:8" x14ac:dyDescent="0.35">
      <c r="A38" s="226"/>
      <c r="B38" s="124" t="s">
        <v>89</v>
      </c>
      <c r="C38" s="120">
        <v>79</v>
      </c>
      <c r="D38" s="120">
        <f t="shared" si="0"/>
        <v>21</v>
      </c>
      <c r="E38" s="123" t="s">
        <v>138</v>
      </c>
      <c r="F38" s="123" t="s">
        <v>138</v>
      </c>
      <c r="G38" s="123" t="s">
        <v>138</v>
      </c>
      <c r="H38" s="123" t="s">
        <v>138</v>
      </c>
    </row>
    <row r="39" spans="1:8" x14ac:dyDescent="0.35">
      <c r="A39" s="226"/>
      <c r="B39" s="124" t="s">
        <v>90</v>
      </c>
      <c r="C39" s="123" t="s">
        <v>138</v>
      </c>
      <c r="D39" s="123" t="s">
        <v>138</v>
      </c>
      <c r="E39" s="123" t="s">
        <v>138</v>
      </c>
      <c r="F39" s="123" t="s">
        <v>138</v>
      </c>
      <c r="G39" s="123" t="s">
        <v>138</v>
      </c>
      <c r="H39" s="123" t="s">
        <v>138</v>
      </c>
    </row>
    <row r="40" spans="1:8" x14ac:dyDescent="0.35">
      <c r="A40" s="226"/>
      <c r="B40" s="124" t="s">
        <v>91</v>
      </c>
      <c r="C40" s="123" t="s">
        <v>138</v>
      </c>
      <c r="D40" s="123" t="s">
        <v>138</v>
      </c>
      <c r="E40" s="123" t="s">
        <v>138</v>
      </c>
      <c r="F40" s="123" t="s">
        <v>138</v>
      </c>
      <c r="G40" s="123" t="s">
        <v>138</v>
      </c>
      <c r="H40" s="123" t="s">
        <v>138</v>
      </c>
    </row>
    <row r="41" spans="1:8" x14ac:dyDescent="0.35">
      <c r="A41" s="226"/>
      <c r="B41" s="124" t="s">
        <v>92</v>
      </c>
      <c r="C41" s="120">
        <v>18</v>
      </c>
      <c r="D41" s="120">
        <f t="shared" si="0"/>
        <v>82</v>
      </c>
      <c r="E41" s="121">
        <v>212262</v>
      </c>
      <c r="F41" s="121">
        <v>429433</v>
      </c>
      <c r="G41" s="121">
        <v>279520</v>
      </c>
      <c r="H41" s="122">
        <f t="shared" si="1"/>
        <v>1.5363229822552948</v>
      </c>
    </row>
    <row r="42" spans="1:8" x14ac:dyDescent="0.35">
      <c r="A42" s="226"/>
      <c r="B42" s="124" t="s">
        <v>93</v>
      </c>
      <c r="C42" s="120">
        <v>21</v>
      </c>
      <c r="D42" s="120">
        <f t="shared" si="0"/>
        <v>79</v>
      </c>
      <c r="E42" s="121">
        <v>196362</v>
      </c>
      <c r="F42" s="121">
        <v>396090</v>
      </c>
      <c r="G42" s="121">
        <v>144741</v>
      </c>
      <c r="H42" s="122">
        <f t="shared" si="1"/>
        <v>2.7365432047588452</v>
      </c>
    </row>
    <row r="43" spans="1:8" x14ac:dyDescent="0.35">
      <c r="A43" s="226"/>
      <c r="B43" s="124" t="s">
        <v>94</v>
      </c>
      <c r="C43" s="120">
        <v>65</v>
      </c>
      <c r="D43" s="120">
        <f t="shared" si="0"/>
        <v>35</v>
      </c>
      <c r="E43" s="123" t="s">
        <v>138</v>
      </c>
      <c r="F43" s="123" t="s">
        <v>138</v>
      </c>
      <c r="G43" s="123" t="s">
        <v>138</v>
      </c>
      <c r="H43" s="123" t="s">
        <v>138</v>
      </c>
    </row>
  </sheetData>
  <sheetProtection sheet="1" objects="1" scenarios="1"/>
  <mergeCells count="4">
    <mergeCell ref="A5:A20"/>
    <mergeCell ref="A21:A28"/>
    <mergeCell ref="A29:A43"/>
    <mergeCell ref="E4:G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698A2-9A94-456A-B49F-3CCDF0B7947F}">
  <dimension ref="A1:E44"/>
  <sheetViews>
    <sheetView workbookViewId="0">
      <selection activeCell="B46" sqref="B46"/>
    </sheetView>
  </sheetViews>
  <sheetFormatPr defaultRowHeight="14.5" x14ac:dyDescent="0.35"/>
  <cols>
    <col min="1" max="1" width="8.7265625" style="3"/>
    <col min="2" max="2" width="25.08984375" style="3" customWidth="1"/>
    <col min="3" max="3" width="15.6328125" style="3" customWidth="1"/>
    <col min="4" max="4" width="13.54296875" style="3" customWidth="1"/>
    <col min="5" max="16384" width="8.7265625" style="3"/>
  </cols>
  <sheetData>
    <row r="1" spans="1:4" ht="32.5" customHeight="1" x14ac:dyDescent="0.35">
      <c r="A1" s="208" t="s">
        <v>347</v>
      </c>
      <c r="B1" s="208"/>
      <c r="C1" s="208"/>
      <c r="D1" s="208"/>
    </row>
    <row r="2" spans="1:4" ht="26.5" customHeight="1" x14ac:dyDescent="0.35">
      <c r="A2" s="205" t="s">
        <v>346</v>
      </c>
      <c r="B2" s="205"/>
      <c r="C2" s="205"/>
      <c r="D2" s="205"/>
    </row>
    <row r="3" spans="1:4" x14ac:dyDescent="0.35">
      <c r="A3" s="41" t="s">
        <v>329</v>
      </c>
    </row>
    <row r="4" spans="1:4" x14ac:dyDescent="0.35">
      <c r="A4" s="41"/>
    </row>
    <row r="5" spans="1:4" ht="31" x14ac:dyDescent="0.35">
      <c r="A5" s="20" t="s">
        <v>49</v>
      </c>
      <c r="B5" s="20" t="s">
        <v>1</v>
      </c>
      <c r="C5" s="20" t="s">
        <v>437</v>
      </c>
      <c r="D5" s="20" t="s">
        <v>154</v>
      </c>
    </row>
    <row r="6" spans="1:4" x14ac:dyDescent="0.35">
      <c r="A6" s="197" t="s">
        <v>54</v>
      </c>
      <c r="B6" s="22" t="s">
        <v>55</v>
      </c>
      <c r="C6" s="125">
        <v>403000</v>
      </c>
      <c r="D6" s="126">
        <v>1900000</v>
      </c>
    </row>
    <row r="7" spans="1:4" x14ac:dyDescent="0.35">
      <c r="A7" s="197"/>
      <c r="B7" s="22" t="s">
        <v>56</v>
      </c>
      <c r="C7" s="125">
        <v>10937000</v>
      </c>
      <c r="D7" s="126">
        <v>2200000</v>
      </c>
    </row>
    <row r="8" spans="1:4" x14ac:dyDescent="0.35">
      <c r="A8" s="197"/>
      <c r="B8" s="22" t="s">
        <v>57</v>
      </c>
      <c r="C8" s="125">
        <v>11520000</v>
      </c>
      <c r="D8" s="126">
        <v>8500000</v>
      </c>
    </row>
    <row r="9" spans="1:4" x14ac:dyDescent="0.35">
      <c r="A9" s="197"/>
      <c r="B9" s="22" t="s">
        <v>58</v>
      </c>
      <c r="C9" s="125">
        <v>11906000</v>
      </c>
      <c r="D9" s="126">
        <v>160000</v>
      </c>
    </row>
    <row r="10" spans="1:4" x14ac:dyDescent="0.35">
      <c r="A10" s="197"/>
      <c r="B10" s="22" t="s">
        <v>59</v>
      </c>
      <c r="C10" s="125">
        <v>2837000</v>
      </c>
      <c r="D10" s="126">
        <v>2900000</v>
      </c>
    </row>
    <row r="11" spans="1:4" x14ac:dyDescent="0.35">
      <c r="A11" s="197"/>
      <c r="B11" s="22" t="s">
        <v>60</v>
      </c>
      <c r="C11" s="125">
        <v>94000</v>
      </c>
      <c r="D11" s="126">
        <v>330000</v>
      </c>
    </row>
    <row r="12" spans="1:4" x14ac:dyDescent="0.35">
      <c r="A12" s="197"/>
      <c r="B12" s="22" t="s">
        <v>61</v>
      </c>
      <c r="C12" s="125">
        <v>283000</v>
      </c>
      <c r="D12" s="126">
        <v>700000</v>
      </c>
    </row>
    <row r="13" spans="1:4" x14ac:dyDescent="0.35">
      <c r="A13" s="197"/>
      <c r="B13" s="22" t="s">
        <v>62</v>
      </c>
      <c r="C13" s="125">
        <v>66000</v>
      </c>
      <c r="D13" s="126">
        <v>80000</v>
      </c>
    </row>
    <row r="14" spans="1:4" x14ac:dyDescent="0.35">
      <c r="A14" s="197"/>
      <c r="B14" s="22" t="s">
        <v>63</v>
      </c>
      <c r="C14" s="125">
        <v>117000</v>
      </c>
      <c r="D14" s="126">
        <v>190000</v>
      </c>
    </row>
    <row r="15" spans="1:4" x14ac:dyDescent="0.35">
      <c r="A15" s="197"/>
      <c r="B15" s="22" t="s">
        <v>64</v>
      </c>
      <c r="C15" s="125">
        <v>47000</v>
      </c>
      <c r="D15" s="126">
        <v>13000</v>
      </c>
    </row>
    <row r="16" spans="1:4" x14ac:dyDescent="0.35">
      <c r="A16" s="197"/>
      <c r="B16" s="22" t="s">
        <v>65</v>
      </c>
      <c r="C16" s="125">
        <v>180000</v>
      </c>
      <c r="D16" s="126">
        <v>440000</v>
      </c>
    </row>
    <row r="17" spans="1:4" x14ac:dyDescent="0.35">
      <c r="A17" s="197"/>
      <c r="B17" s="22" t="s">
        <v>66</v>
      </c>
      <c r="C17" s="125">
        <v>100000</v>
      </c>
      <c r="D17" s="126">
        <v>100000</v>
      </c>
    </row>
    <row r="18" spans="1:4" x14ac:dyDescent="0.35">
      <c r="A18" s="197"/>
      <c r="B18" s="22" t="s">
        <v>67</v>
      </c>
      <c r="C18" s="125">
        <v>1511000</v>
      </c>
      <c r="D18" s="126">
        <v>340000</v>
      </c>
    </row>
    <row r="19" spans="1:4" x14ac:dyDescent="0.35">
      <c r="A19" s="197"/>
      <c r="B19" s="22" t="s">
        <v>68</v>
      </c>
      <c r="C19" s="125">
        <v>423000</v>
      </c>
      <c r="D19" s="126">
        <v>530000</v>
      </c>
    </row>
    <row r="20" spans="1:4" x14ac:dyDescent="0.35">
      <c r="A20" s="197"/>
      <c r="B20" s="22" t="s">
        <v>69</v>
      </c>
      <c r="C20" s="125">
        <v>836000</v>
      </c>
      <c r="D20" s="126">
        <v>370000</v>
      </c>
    </row>
    <row r="21" spans="1:4" x14ac:dyDescent="0.35">
      <c r="A21" s="197"/>
      <c r="B21" s="22" t="s">
        <v>70</v>
      </c>
      <c r="C21" s="125">
        <v>640000</v>
      </c>
      <c r="D21" s="126">
        <v>70000</v>
      </c>
    </row>
    <row r="22" spans="1:4" x14ac:dyDescent="0.35">
      <c r="A22" s="198" t="s">
        <v>3</v>
      </c>
      <c r="B22" s="27" t="s">
        <v>71</v>
      </c>
      <c r="C22" s="126">
        <v>527000</v>
      </c>
      <c r="D22" s="126">
        <v>790000</v>
      </c>
    </row>
    <row r="23" spans="1:4" x14ac:dyDescent="0.35">
      <c r="A23" s="198"/>
      <c r="B23" s="27" t="s">
        <v>72</v>
      </c>
      <c r="C23" s="126">
        <v>2250000</v>
      </c>
      <c r="D23" s="126">
        <v>50000</v>
      </c>
    </row>
    <row r="24" spans="1:4" x14ac:dyDescent="0.35">
      <c r="A24" s="198"/>
      <c r="B24" s="27" t="s">
        <v>73</v>
      </c>
      <c r="C24" s="126">
        <v>240000</v>
      </c>
      <c r="D24" s="126">
        <v>20000</v>
      </c>
    </row>
    <row r="25" spans="1:4" x14ac:dyDescent="0.35">
      <c r="A25" s="198"/>
      <c r="B25" s="27" t="s">
        <v>74</v>
      </c>
      <c r="C25" s="126">
        <v>883000</v>
      </c>
      <c r="D25" s="126">
        <v>30000</v>
      </c>
    </row>
    <row r="26" spans="1:4" x14ac:dyDescent="0.35">
      <c r="A26" s="198"/>
      <c r="B26" s="27" t="s">
        <v>75</v>
      </c>
      <c r="C26" s="126">
        <v>530000</v>
      </c>
      <c r="D26" s="126">
        <v>2000000</v>
      </c>
    </row>
    <row r="27" spans="1:4" x14ac:dyDescent="0.35">
      <c r="A27" s="198"/>
      <c r="B27" s="27" t="s">
        <v>76</v>
      </c>
      <c r="C27" s="126">
        <v>1268000</v>
      </c>
      <c r="D27" s="126">
        <v>1400000</v>
      </c>
    </row>
    <row r="28" spans="1:4" x14ac:dyDescent="0.35">
      <c r="A28" s="198"/>
      <c r="B28" s="27" t="s">
        <v>77</v>
      </c>
      <c r="C28" s="126">
        <v>133000</v>
      </c>
      <c r="D28" s="126">
        <v>350000</v>
      </c>
    </row>
    <row r="29" spans="1:4" x14ac:dyDescent="0.35">
      <c r="A29" s="198"/>
      <c r="B29" s="27" t="s">
        <v>78</v>
      </c>
      <c r="C29" s="126">
        <v>5871000</v>
      </c>
      <c r="D29" s="126">
        <v>130000</v>
      </c>
    </row>
    <row r="30" spans="1:4" x14ac:dyDescent="0.35">
      <c r="A30" s="199" t="s">
        <v>79</v>
      </c>
      <c r="B30" s="27" t="s">
        <v>80</v>
      </c>
      <c r="C30" s="126">
        <v>933000</v>
      </c>
      <c r="D30" s="126">
        <v>980000</v>
      </c>
    </row>
    <row r="31" spans="1:4" x14ac:dyDescent="0.35">
      <c r="A31" s="199"/>
      <c r="B31" s="27" t="s">
        <v>81</v>
      </c>
      <c r="C31" s="126">
        <v>10763000</v>
      </c>
      <c r="D31" s="126">
        <v>100000</v>
      </c>
    </row>
    <row r="32" spans="1:4" x14ac:dyDescent="0.35">
      <c r="A32" s="199"/>
      <c r="B32" s="27" t="s">
        <v>82</v>
      </c>
      <c r="C32" s="126">
        <v>839000</v>
      </c>
      <c r="D32" s="126">
        <v>30000</v>
      </c>
    </row>
    <row r="33" spans="1:5" x14ac:dyDescent="0.35">
      <c r="A33" s="199"/>
      <c r="B33" s="27" t="s">
        <v>83</v>
      </c>
      <c r="C33" s="126">
        <v>1419000</v>
      </c>
      <c r="D33" s="126">
        <v>100000</v>
      </c>
    </row>
    <row r="34" spans="1:5" x14ac:dyDescent="0.35">
      <c r="A34" s="199"/>
      <c r="B34" s="27" t="s">
        <v>84</v>
      </c>
      <c r="C34" s="126">
        <v>335000</v>
      </c>
      <c r="D34" s="126">
        <v>60000</v>
      </c>
    </row>
    <row r="35" spans="1:5" x14ac:dyDescent="0.35">
      <c r="A35" s="199"/>
      <c r="B35" s="27" t="s">
        <v>608</v>
      </c>
      <c r="C35" s="126">
        <v>114000</v>
      </c>
      <c r="D35" s="126">
        <v>18019</v>
      </c>
      <c r="E35" s="63" t="s">
        <v>348</v>
      </c>
    </row>
    <row r="36" spans="1:5" x14ac:dyDescent="0.35">
      <c r="A36" s="199"/>
      <c r="B36" s="27" t="s">
        <v>86</v>
      </c>
      <c r="C36" s="126">
        <v>136000</v>
      </c>
      <c r="D36" s="126">
        <v>10000</v>
      </c>
    </row>
    <row r="37" spans="1:5" x14ac:dyDescent="0.35">
      <c r="A37" s="199"/>
      <c r="B37" s="27" t="s">
        <v>87</v>
      </c>
      <c r="C37" s="126">
        <v>36000</v>
      </c>
      <c r="D37" s="126">
        <v>10000</v>
      </c>
    </row>
    <row r="38" spans="1:5" x14ac:dyDescent="0.35">
      <c r="A38" s="199"/>
      <c r="B38" s="27" t="s">
        <v>88</v>
      </c>
      <c r="C38" s="126">
        <v>12000</v>
      </c>
      <c r="D38" s="126">
        <v>12000</v>
      </c>
      <c r="E38" s="63" t="s">
        <v>349</v>
      </c>
    </row>
    <row r="39" spans="1:5" x14ac:dyDescent="0.35">
      <c r="A39" s="199"/>
      <c r="B39" s="27" t="s">
        <v>89</v>
      </c>
      <c r="C39" s="126">
        <v>18000</v>
      </c>
      <c r="D39" s="126">
        <v>60000</v>
      </c>
    </row>
    <row r="40" spans="1:5" x14ac:dyDescent="0.35">
      <c r="A40" s="199"/>
      <c r="B40" s="27" t="s">
        <v>90</v>
      </c>
      <c r="C40" s="126">
        <v>13000</v>
      </c>
      <c r="D40" s="126">
        <v>170000</v>
      </c>
    </row>
    <row r="41" spans="1:5" x14ac:dyDescent="0.35">
      <c r="A41" s="199"/>
      <c r="B41" s="27" t="s">
        <v>91</v>
      </c>
      <c r="C41" s="126">
        <v>2000</v>
      </c>
      <c r="D41" s="126">
        <v>10210</v>
      </c>
      <c r="E41" s="63" t="s">
        <v>350</v>
      </c>
    </row>
    <row r="42" spans="1:5" x14ac:dyDescent="0.35">
      <c r="A42" s="199"/>
      <c r="B42" s="27" t="s">
        <v>92</v>
      </c>
      <c r="C42" s="126">
        <v>219000</v>
      </c>
      <c r="D42" s="126">
        <v>170000</v>
      </c>
    </row>
    <row r="43" spans="1:5" x14ac:dyDescent="0.35">
      <c r="A43" s="199"/>
      <c r="B43" s="27" t="s">
        <v>93</v>
      </c>
      <c r="C43" s="126">
        <v>104000</v>
      </c>
      <c r="D43" s="126">
        <v>60000</v>
      </c>
    </row>
    <row r="44" spans="1:5" x14ac:dyDescent="0.35">
      <c r="A44" s="199"/>
      <c r="B44" s="27" t="s">
        <v>94</v>
      </c>
      <c r="C44" s="126">
        <v>9000</v>
      </c>
      <c r="D44" s="126">
        <v>3611</v>
      </c>
      <c r="E44" s="63" t="s">
        <v>394</v>
      </c>
    </row>
  </sheetData>
  <sheetProtection sheet="1" objects="1" scenarios="1"/>
  <mergeCells count="5">
    <mergeCell ref="A6:A21"/>
    <mergeCell ref="A22:A29"/>
    <mergeCell ref="A30:A44"/>
    <mergeCell ref="A1:D1"/>
    <mergeCell ref="A2:D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89DC0-9AD8-4FCB-BB4C-BE81C19F498D}">
  <dimension ref="A1:E44"/>
  <sheetViews>
    <sheetView workbookViewId="0">
      <selection activeCell="F12" sqref="F12"/>
    </sheetView>
  </sheetViews>
  <sheetFormatPr defaultRowHeight="14.5" x14ac:dyDescent="0.35"/>
  <cols>
    <col min="1" max="1" width="11.54296875" style="3" customWidth="1"/>
    <col min="2" max="2" width="27.08984375" style="3" customWidth="1"/>
    <col min="3" max="3" width="19.54296875" style="3" customWidth="1"/>
    <col min="4" max="16384" width="8.7265625" style="3"/>
  </cols>
  <sheetData>
    <row r="1" spans="1:5" ht="29.5" customHeight="1" x14ac:dyDescent="0.35">
      <c r="A1" s="208" t="s">
        <v>319</v>
      </c>
      <c r="B1" s="208"/>
      <c r="C1" s="208"/>
    </row>
    <row r="2" spans="1:5" ht="44" customHeight="1" x14ac:dyDescent="0.35">
      <c r="A2" s="205" t="s">
        <v>351</v>
      </c>
      <c r="B2" s="205"/>
      <c r="C2" s="205"/>
      <c r="D2" s="128"/>
      <c r="E2" s="128"/>
    </row>
    <row r="3" spans="1:5" x14ac:dyDescent="0.35">
      <c r="A3" s="41" t="s">
        <v>329</v>
      </c>
    </row>
    <row r="4" spans="1:5" x14ac:dyDescent="0.35">
      <c r="A4" s="41"/>
    </row>
    <row r="5" spans="1:5" ht="24" x14ac:dyDescent="0.35">
      <c r="A5" s="20" t="s">
        <v>49</v>
      </c>
      <c r="B5" s="20" t="s">
        <v>1</v>
      </c>
      <c r="C5" s="20" t="s">
        <v>606</v>
      </c>
    </row>
    <row r="6" spans="1:5" x14ac:dyDescent="0.35">
      <c r="A6" s="197" t="s">
        <v>54</v>
      </c>
      <c r="B6" s="22" t="s">
        <v>55</v>
      </c>
      <c r="C6" s="11">
        <v>34.6</v>
      </c>
    </row>
    <row r="7" spans="1:5" x14ac:dyDescent="0.35">
      <c r="A7" s="197"/>
      <c r="B7" s="22" t="s">
        <v>56</v>
      </c>
      <c r="C7" s="11">
        <v>15.6</v>
      </c>
      <c r="E7" s="127"/>
    </row>
    <row r="8" spans="1:5" x14ac:dyDescent="0.35">
      <c r="A8" s="197"/>
      <c r="B8" s="22" t="s">
        <v>57</v>
      </c>
      <c r="C8" s="11">
        <v>26.2</v>
      </c>
    </row>
    <row r="9" spans="1:5" x14ac:dyDescent="0.35">
      <c r="A9" s="197"/>
      <c r="B9" s="22" t="s">
        <v>58</v>
      </c>
      <c r="C9" s="11">
        <v>8.6</v>
      </c>
    </row>
    <row r="10" spans="1:5" x14ac:dyDescent="0.35">
      <c r="A10" s="197"/>
      <c r="B10" s="22" t="s">
        <v>59</v>
      </c>
      <c r="C10" s="11">
        <v>19.899999999999999</v>
      </c>
    </row>
    <row r="11" spans="1:5" x14ac:dyDescent="0.35">
      <c r="A11" s="197"/>
      <c r="B11" s="22" t="s">
        <v>60</v>
      </c>
      <c r="C11" s="11">
        <v>16.5</v>
      </c>
    </row>
    <row r="12" spans="1:5" x14ac:dyDescent="0.35">
      <c r="A12" s="197"/>
      <c r="B12" s="22" t="s">
        <v>61</v>
      </c>
      <c r="C12" s="11">
        <v>1.1000000000000001</v>
      </c>
    </row>
    <row r="13" spans="1:5" x14ac:dyDescent="0.35">
      <c r="A13" s="197"/>
      <c r="B13" s="22" t="s">
        <v>62</v>
      </c>
      <c r="C13" s="11">
        <v>21.4</v>
      </c>
    </row>
    <row r="14" spans="1:5" x14ac:dyDescent="0.35">
      <c r="A14" s="197"/>
      <c r="B14" s="22" t="s">
        <v>63</v>
      </c>
      <c r="C14" s="11">
        <v>8.8000000000000007</v>
      </c>
    </row>
    <row r="15" spans="1:5" x14ac:dyDescent="0.35">
      <c r="A15" s="197"/>
      <c r="B15" s="22" t="s">
        <v>64</v>
      </c>
      <c r="C15" s="11">
        <v>16.899999999999999</v>
      </c>
    </row>
    <row r="16" spans="1:5" x14ac:dyDescent="0.35">
      <c r="A16" s="197"/>
      <c r="B16" s="22" t="s">
        <v>65</v>
      </c>
      <c r="C16" s="11">
        <v>18.2</v>
      </c>
    </row>
    <row r="17" spans="1:3" ht="17" customHeight="1" x14ac:dyDescent="0.35">
      <c r="A17" s="197"/>
      <c r="B17" s="22" t="s">
        <v>66</v>
      </c>
      <c r="C17" s="11">
        <v>22.6</v>
      </c>
    </row>
    <row r="18" spans="1:3" x14ac:dyDescent="0.35">
      <c r="A18" s="197"/>
      <c r="B18" s="22" t="s">
        <v>67</v>
      </c>
      <c r="C18" s="11">
        <v>30.6</v>
      </c>
    </row>
    <row r="19" spans="1:3" x14ac:dyDescent="0.35">
      <c r="A19" s="197"/>
      <c r="B19" s="22" t="s">
        <v>68</v>
      </c>
      <c r="C19" s="11">
        <v>37.299999999999997</v>
      </c>
    </row>
    <row r="20" spans="1:3" x14ac:dyDescent="0.35">
      <c r="A20" s="197"/>
      <c r="B20" s="22" t="s">
        <v>69</v>
      </c>
      <c r="C20" s="11">
        <v>8.4</v>
      </c>
    </row>
    <row r="21" spans="1:3" x14ac:dyDescent="0.35">
      <c r="A21" s="197"/>
      <c r="B21" s="22" t="s">
        <v>70</v>
      </c>
      <c r="C21" s="11">
        <v>14.8</v>
      </c>
    </row>
    <row r="22" spans="1:3" x14ac:dyDescent="0.35">
      <c r="A22" s="198" t="s">
        <v>3</v>
      </c>
      <c r="B22" s="27" t="s">
        <v>71</v>
      </c>
      <c r="C22" s="11">
        <v>17.600000000000001</v>
      </c>
    </row>
    <row r="23" spans="1:3" x14ac:dyDescent="0.35">
      <c r="A23" s="198"/>
      <c r="B23" s="27" t="s">
        <v>72</v>
      </c>
      <c r="C23" s="11">
        <v>26.2</v>
      </c>
    </row>
    <row r="24" spans="1:3" x14ac:dyDescent="0.35">
      <c r="A24" s="198"/>
      <c r="B24" s="27" t="s">
        <v>73</v>
      </c>
      <c r="C24" s="11">
        <v>31.7</v>
      </c>
    </row>
    <row r="25" spans="1:3" x14ac:dyDescent="0.35">
      <c r="A25" s="198"/>
      <c r="B25" s="27" t="s">
        <v>74</v>
      </c>
      <c r="C25" s="11">
        <v>33.700000000000003</v>
      </c>
    </row>
    <row r="26" spans="1:3" x14ac:dyDescent="0.35">
      <c r="A26" s="198"/>
      <c r="B26" s="27" t="s">
        <v>75</v>
      </c>
      <c r="C26" s="11">
        <v>3</v>
      </c>
    </row>
    <row r="27" spans="1:3" x14ac:dyDescent="0.35">
      <c r="A27" s="198"/>
      <c r="B27" s="27" t="s">
        <v>76</v>
      </c>
      <c r="C27" s="11">
        <v>5</v>
      </c>
    </row>
    <row r="28" spans="1:3" x14ac:dyDescent="0.35">
      <c r="A28" s="198"/>
      <c r="B28" s="27" t="s">
        <v>77</v>
      </c>
      <c r="C28" s="11">
        <v>68.099999999999994</v>
      </c>
    </row>
    <row r="29" spans="1:3" x14ac:dyDescent="0.35">
      <c r="A29" s="198"/>
      <c r="B29" s="27" t="s">
        <v>78</v>
      </c>
      <c r="C29" s="11">
        <v>4.5999999999999996</v>
      </c>
    </row>
    <row r="30" spans="1:3" x14ac:dyDescent="0.35">
      <c r="A30" s="199" t="s">
        <v>79</v>
      </c>
      <c r="B30" s="27" t="s">
        <v>80</v>
      </c>
      <c r="C30" s="11">
        <v>3.9</v>
      </c>
    </row>
    <row r="31" spans="1:3" x14ac:dyDescent="0.35">
      <c r="A31" s="199"/>
      <c r="B31" s="27" t="s">
        <v>81</v>
      </c>
      <c r="C31" s="11">
        <v>3.7</v>
      </c>
    </row>
    <row r="32" spans="1:3" x14ac:dyDescent="0.35">
      <c r="A32" s="199"/>
      <c r="B32" s="27" t="s">
        <v>82</v>
      </c>
      <c r="C32" s="11">
        <v>2.4</v>
      </c>
    </row>
    <row r="33" spans="1:4" x14ac:dyDescent="0.35">
      <c r="A33" s="199"/>
      <c r="B33" s="27" t="s">
        <v>83</v>
      </c>
      <c r="C33" s="11">
        <v>16.100000000000001</v>
      </c>
    </row>
    <row r="34" spans="1:4" x14ac:dyDescent="0.35">
      <c r="A34" s="199"/>
      <c r="B34" s="27" t="s">
        <v>84</v>
      </c>
      <c r="C34" s="11">
        <v>4.2</v>
      </c>
    </row>
    <row r="35" spans="1:4" x14ac:dyDescent="0.35">
      <c r="A35" s="199"/>
      <c r="B35" s="27" t="s">
        <v>608</v>
      </c>
      <c r="C35" s="11">
        <v>0</v>
      </c>
    </row>
    <row r="36" spans="1:4" x14ac:dyDescent="0.35">
      <c r="A36" s="199"/>
      <c r="B36" s="27" t="s">
        <v>86</v>
      </c>
      <c r="C36" s="11">
        <v>22.9</v>
      </c>
    </row>
    <row r="37" spans="1:4" x14ac:dyDescent="0.35">
      <c r="A37" s="199"/>
      <c r="B37" s="27" t="s">
        <v>87</v>
      </c>
      <c r="C37" s="11">
        <v>16.600000000000001</v>
      </c>
    </row>
    <row r="38" spans="1:4" x14ac:dyDescent="0.35">
      <c r="A38" s="199"/>
      <c r="B38" s="27" t="s">
        <v>88</v>
      </c>
      <c r="C38" s="11">
        <v>0</v>
      </c>
    </row>
    <row r="39" spans="1:4" x14ac:dyDescent="0.35">
      <c r="A39" s="199"/>
      <c r="B39" s="27" t="s">
        <v>89</v>
      </c>
      <c r="C39" s="11">
        <v>31.4</v>
      </c>
    </row>
    <row r="40" spans="1:4" x14ac:dyDescent="0.35">
      <c r="A40" s="199"/>
      <c r="B40" s="27" t="s">
        <v>90</v>
      </c>
      <c r="C40" s="11">
        <v>1.02</v>
      </c>
      <c r="D40" s="63" t="s">
        <v>352</v>
      </c>
    </row>
    <row r="41" spans="1:4" x14ac:dyDescent="0.35">
      <c r="A41" s="199"/>
      <c r="B41" s="27" t="s">
        <v>91</v>
      </c>
      <c r="C41" s="11">
        <v>22.13</v>
      </c>
      <c r="D41" s="63" t="s">
        <v>353</v>
      </c>
    </row>
    <row r="42" spans="1:4" x14ac:dyDescent="0.35">
      <c r="A42" s="199"/>
      <c r="B42" s="27" t="s">
        <v>92</v>
      </c>
      <c r="C42" s="11">
        <v>7.8</v>
      </c>
    </row>
    <row r="43" spans="1:4" x14ac:dyDescent="0.35">
      <c r="A43" s="199"/>
      <c r="B43" s="27" t="s">
        <v>93</v>
      </c>
      <c r="C43" s="11">
        <v>13.3</v>
      </c>
    </row>
    <row r="44" spans="1:4" x14ac:dyDescent="0.35">
      <c r="A44" s="199"/>
      <c r="B44" s="27" t="s">
        <v>94</v>
      </c>
      <c r="C44" s="11">
        <v>20.2</v>
      </c>
    </row>
  </sheetData>
  <sheetProtection sheet="1" objects="1" scenarios="1"/>
  <mergeCells count="5">
    <mergeCell ref="A6:A21"/>
    <mergeCell ref="A22:A29"/>
    <mergeCell ref="A30:A44"/>
    <mergeCell ref="A2:C2"/>
    <mergeCell ref="A1:C1"/>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26C74-68AD-45D3-ADC6-A30B2A246694}">
  <dimension ref="A1:F281"/>
  <sheetViews>
    <sheetView workbookViewId="0">
      <selection activeCell="A2" sqref="A2:F2"/>
    </sheetView>
  </sheetViews>
  <sheetFormatPr defaultRowHeight="14.5" x14ac:dyDescent="0.35"/>
  <cols>
    <col min="1" max="1" width="12" style="3" customWidth="1"/>
    <col min="2" max="2" width="10.1796875" style="3" customWidth="1"/>
    <col min="3" max="3" width="8.7265625" style="3"/>
    <col min="4" max="4" width="19.81640625" style="3" customWidth="1"/>
    <col min="5" max="5" width="8.7265625" style="3"/>
    <col min="6" max="6" width="21.54296875" style="3" customWidth="1"/>
    <col min="7" max="16384" width="8.7265625" style="3"/>
  </cols>
  <sheetData>
    <row r="1" spans="1:6" ht="26.5" customHeight="1" x14ac:dyDescent="0.35">
      <c r="A1" s="208" t="s">
        <v>603</v>
      </c>
      <c r="B1" s="208"/>
      <c r="C1" s="208"/>
      <c r="D1" s="208"/>
      <c r="E1" s="208"/>
      <c r="F1" s="208"/>
    </row>
    <row r="2" spans="1:6" x14ac:dyDescent="0.35">
      <c r="A2" s="229" t="s">
        <v>206</v>
      </c>
      <c r="B2" s="229"/>
      <c r="C2" s="229"/>
      <c r="D2" s="229"/>
      <c r="E2" s="229"/>
      <c r="F2" s="229"/>
    </row>
    <row r="3" spans="1:6" ht="15" thickBot="1" x14ac:dyDescent="0.4"/>
    <row r="4" spans="1:6" ht="16" thickBot="1" x14ac:dyDescent="0.4">
      <c r="A4" s="348" t="s">
        <v>54</v>
      </c>
      <c r="B4" s="349"/>
      <c r="C4" s="349"/>
      <c r="D4" s="349"/>
      <c r="E4" s="349"/>
      <c r="F4" s="350"/>
    </row>
    <row r="5" spans="1:6" ht="15" thickBot="1" x14ac:dyDescent="0.4">
      <c r="A5" s="275" t="s">
        <v>207</v>
      </c>
      <c r="B5" s="276"/>
      <c r="C5" s="276"/>
      <c r="D5" s="276"/>
      <c r="E5" s="276"/>
      <c r="F5" s="277"/>
    </row>
    <row r="6" spans="1:6" x14ac:dyDescent="0.35">
      <c r="A6" s="330" t="s">
        <v>55</v>
      </c>
      <c r="B6" s="309" t="s">
        <v>208</v>
      </c>
      <c r="C6" s="309"/>
      <c r="D6" s="309"/>
      <c r="E6" s="309"/>
      <c r="F6" s="310"/>
    </row>
    <row r="7" spans="1:6" x14ac:dyDescent="0.35">
      <c r="A7" s="331"/>
      <c r="B7" s="311" t="s">
        <v>209</v>
      </c>
      <c r="C7" s="311"/>
      <c r="D7" s="311"/>
      <c r="E7" s="311"/>
      <c r="F7" s="312"/>
    </row>
    <row r="8" spans="1:6" x14ac:dyDescent="0.35">
      <c r="A8" s="331"/>
      <c r="B8" s="311" t="s">
        <v>210</v>
      </c>
      <c r="C8" s="311"/>
      <c r="D8" s="311"/>
      <c r="E8" s="311"/>
      <c r="F8" s="312"/>
    </row>
    <row r="9" spans="1:6" x14ac:dyDescent="0.35">
      <c r="A9" s="331"/>
      <c r="B9" s="311" t="s">
        <v>211</v>
      </c>
      <c r="C9" s="311"/>
      <c r="D9" s="311"/>
      <c r="E9" s="311"/>
      <c r="F9" s="312"/>
    </row>
    <row r="10" spans="1:6" x14ac:dyDescent="0.35">
      <c r="A10" s="331"/>
      <c r="B10" s="259" t="s">
        <v>212</v>
      </c>
      <c r="C10" s="259"/>
      <c r="D10" s="259"/>
      <c r="E10" s="259"/>
      <c r="F10" s="260"/>
    </row>
    <row r="11" spans="1:6" x14ac:dyDescent="0.35">
      <c r="A11" s="331"/>
      <c r="B11" s="311"/>
      <c r="C11" s="333" t="s">
        <v>438</v>
      </c>
      <c r="D11" s="333"/>
      <c r="E11" s="335" t="s">
        <v>439</v>
      </c>
      <c r="F11" s="336"/>
    </row>
    <row r="12" spans="1:6" x14ac:dyDescent="0.35">
      <c r="A12" s="331"/>
      <c r="B12" s="311"/>
      <c r="C12" s="316" t="s">
        <v>440</v>
      </c>
      <c r="D12" s="316"/>
      <c r="E12" s="337" t="s">
        <v>441</v>
      </c>
      <c r="F12" s="338"/>
    </row>
    <row r="13" spans="1:6" x14ac:dyDescent="0.35">
      <c r="A13" s="331"/>
      <c r="B13" s="311"/>
      <c r="C13" s="314" t="s">
        <v>442</v>
      </c>
      <c r="D13" s="314"/>
      <c r="E13" s="339" t="s">
        <v>443</v>
      </c>
      <c r="F13" s="340"/>
    </row>
    <row r="14" spans="1:6" ht="15" thickBot="1" x14ac:dyDescent="0.4">
      <c r="A14" s="332"/>
      <c r="B14" s="346"/>
      <c r="C14" s="334"/>
      <c r="D14" s="334"/>
      <c r="E14" s="318" t="s">
        <v>444</v>
      </c>
      <c r="F14" s="319"/>
    </row>
    <row r="15" spans="1:6" x14ac:dyDescent="0.35">
      <c r="A15" s="253" t="s">
        <v>160</v>
      </c>
      <c r="B15" s="301" t="s">
        <v>213</v>
      </c>
      <c r="C15" s="301"/>
      <c r="D15" s="301"/>
      <c r="E15" s="301"/>
      <c r="F15" s="302"/>
    </row>
    <row r="16" spans="1:6" x14ac:dyDescent="0.35">
      <c r="A16" s="254"/>
      <c r="B16" s="303" t="s">
        <v>214</v>
      </c>
      <c r="C16" s="303"/>
      <c r="D16" s="303"/>
      <c r="E16" s="303"/>
      <c r="F16" s="304"/>
    </row>
    <row r="17" spans="1:6" x14ac:dyDescent="0.35">
      <c r="A17" s="254"/>
      <c r="B17" s="303" t="s">
        <v>215</v>
      </c>
      <c r="C17" s="303"/>
      <c r="D17" s="303"/>
      <c r="E17" s="303"/>
      <c r="F17" s="304"/>
    </row>
    <row r="18" spans="1:6" x14ac:dyDescent="0.35">
      <c r="A18" s="254"/>
      <c r="B18" s="303" t="s">
        <v>216</v>
      </c>
      <c r="C18" s="303"/>
      <c r="D18" s="303"/>
      <c r="E18" s="303"/>
      <c r="F18" s="304"/>
    </row>
    <row r="19" spans="1:6" x14ac:dyDescent="0.35">
      <c r="A19" s="254"/>
      <c r="B19" s="242" t="s">
        <v>212</v>
      </c>
      <c r="C19" s="242"/>
      <c r="D19" s="242"/>
      <c r="E19" s="242"/>
      <c r="F19" s="243"/>
    </row>
    <row r="20" spans="1:6" x14ac:dyDescent="0.35">
      <c r="A20" s="254"/>
      <c r="B20" s="303"/>
      <c r="C20" s="289" t="s">
        <v>445</v>
      </c>
      <c r="D20" s="289"/>
      <c r="E20" s="292" t="s">
        <v>446</v>
      </c>
      <c r="F20" s="293"/>
    </row>
    <row r="21" spans="1:6" x14ac:dyDescent="0.35">
      <c r="A21" s="254"/>
      <c r="B21" s="303"/>
      <c r="C21" s="290" t="s">
        <v>447</v>
      </c>
      <c r="D21" s="290"/>
      <c r="E21" s="294" t="s">
        <v>448</v>
      </c>
      <c r="F21" s="295"/>
    </row>
    <row r="22" spans="1:6" x14ac:dyDescent="0.35">
      <c r="A22" s="254"/>
      <c r="B22" s="303"/>
      <c r="C22" s="305" t="s">
        <v>449</v>
      </c>
      <c r="D22" s="305"/>
      <c r="E22" s="307" t="s">
        <v>450</v>
      </c>
      <c r="F22" s="308"/>
    </row>
    <row r="23" spans="1:6" ht="15" thickBot="1" x14ac:dyDescent="0.4">
      <c r="A23" s="255"/>
      <c r="B23" s="347"/>
      <c r="C23" s="306"/>
      <c r="D23" s="306"/>
      <c r="E23" s="296" t="s">
        <v>451</v>
      </c>
      <c r="F23" s="297"/>
    </row>
    <row r="24" spans="1:6" x14ac:dyDescent="0.35">
      <c r="A24" s="330" t="s">
        <v>57</v>
      </c>
      <c r="B24" s="309" t="s">
        <v>217</v>
      </c>
      <c r="C24" s="309"/>
      <c r="D24" s="309"/>
      <c r="E24" s="309"/>
      <c r="F24" s="310"/>
    </row>
    <row r="25" spans="1:6" x14ac:dyDescent="0.35">
      <c r="A25" s="331"/>
      <c r="B25" s="311" t="s">
        <v>218</v>
      </c>
      <c r="C25" s="311"/>
      <c r="D25" s="311"/>
      <c r="E25" s="311"/>
      <c r="F25" s="312"/>
    </row>
    <row r="26" spans="1:6" x14ac:dyDescent="0.35">
      <c r="A26" s="331"/>
      <c r="B26" s="311" t="s">
        <v>219</v>
      </c>
      <c r="C26" s="311"/>
      <c r="D26" s="311"/>
      <c r="E26" s="311"/>
      <c r="F26" s="312"/>
    </row>
    <row r="27" spans="1:6" x14ac:dyDescent="0.35">
      <c r="A27" s="331"/>
      <c r="B27" s="311" t="s">
        <v>220</v>
      </c>
      <c r="C27" s="311"/>
      <c r="D27" s="311"/>
      <c r="E27" s="311"/>
      <c r="F27" s="312"/>
    </row>
    <row r="28" spans="1:6" x14ac:dyDescent="0.35">
      <c r="A28" s="331"/>
      <c r="B28" s="259" t="s">
        <v>212</v>
      </c>
      <c r="C28" s="259"/>
      <c r="D28" s="259"/>
      <c r="E28" s="259"/>
      <c r="F28" s="260"/>
    </row>
    <row r="29" spans="1:6" x14ac:dyDescent="0.35">
      <c r="A29" s="331"/>
      <c r="B29" s="311"/>
      <c r="C29" s="333" t="s">
        <v>452</v>
      </c>
      <c r="D29" s="333"/>
      <c r="E29" s="335" t="s">
        <v>453</v>
      </c>
      <c r="F29" s="336"/>
    </row>
    <row r="30" spans="1:6" x14ac:dyDescent="0.35">
      <c r="A30" s="331"/>
      <c r="B30" s="311"/>
      <c r="C30" s="316" t="s">
        <v>454</v>
      </c>
      <c r="D30" s="316"/>
      <c r="E30" s="337" t="s">
        <v>455</v>
      </c>
      <c r="F30" s="338"/>
    </row>
    <row r="31" spans="1:6" x14ac:dyDescent="0.35">
      <c r="A31" s="331"/>
      <c r="B31" s="311"/>
      <c r="C31" s="314" t="s">
        <v>456</v>
      </c>
      <c r="D31" s="314"/>
      <c r="E31" s="339" t="s">
        <v>457</v>
      </c>
      <c r="F31" s="340"/>
    </row>
    <row r="32" spans="1:6" ht="15" thickBot="1" x14ac:dyDescent="0.4">
      <c r="A32" s="332"/>
      <c r="B32" s="346"/>
      <c r="C32" s="334"/>
      <c r="D32" s="334"/>
      <c r="E32" s="318" t="s">
        <v>458</v>
      </c>
      <c r="F32" s="319"/>
    </row>
    <row r="33" spans="1:6" x14ac:dyDescent="0.35">
      <c r="A33" s="253" t="s">
        <v>221</v>
      </c>
      <c r="B33" s="301" t="s">
        <v>222</v>
      </c>
      <c r="C33" s="301"/>
      <c r="D33" s="301"/>
      <c r="E33" s="301"/>
      <c r="F33" s="302"/>
    </row>
    <row r="34" spans="1:6" x14ac:dyDescent="0.35">
      <c r="A34" s="254"/>
      <c r="B34" s="303" t="s">
        <v>223</v>
      </c>
      <c r="C34" s="303"/>
      <c r="D34" s="303"/>
      <c r="E34" s="303"/>
      <c r="F34" s="304"/>
    </row>
    <row r="35" spans="1:6" x14ac:dyDescent="0.35">
      <c r="A35" s="254"/>
      <c r="B35" s="303" t="s">
        <v>224</v>
      </c>
      <c r="C35" s="303"/>
      <c r="D35" s="303"/>
      <c r="E35" s="303"/>
      <c r="F35" s="304"/>
    </row>
    <row r="36" spans="1:6" x14ac:dyDescent="0.35">
      <c r="A36" s="254"/>
      <c r="B36" s="303" t="s">
        <v>225</v>
      </c>
      <c r="C36" s="303"/>
      <c r="D36" s="303"/>
      <c r="E36" s="303"/>
      <c r="F36" s="304"/>
    </row>
    <row r="37" spans="1:6" x14ac:dyDescent="0.35">
      <c r="A37" s="254"/>
      <c r="B37" s="242" t="s">
        <v>212</v>
      </c>
      <c r="C37" s="242"/>
      <c r="D37" s="242"/>
      <c r="E37" s="242"/>
      <c r="F37" s="243"/>
    </row>
    <row r="38" spans="1:6" x14ac:dyDescent="0.35">
      <c r="A38" s="254"/>
      <c r="B38" s="303"/>
      <c r="C38" s="289" t="s">
        <v>459</v>
      </c>
      <c r="D38" s="289"/>
      <c r="E38" s="292" t="s">
        <v>460</v>
      </c>
      <c r="F38" s="293"/>
    </row>
    <row r="39" spans="1:6" x14ac:dyDescent="0.35">
      <c r="A39" s="254"/>
      <c r="B39" s="303"/>
      <c r="C39" s="290" t="s">
        <v>461</v>
      </c>
      <c r="D39" s="290"/>
      <c r="E39" s="294" t="s">
        <v>462</v>
      </c>
      <c r="F39" s="295"/>
    </row>
    <row r="40" spans="1:6" x14ac:dyDescent="0.35">
      <c r="A40" s="254"/>
      <c r="B40" s="303"/>
      <c r="C40" s="305" t="s">
        <v>449</v>
      </c>
      <c r="D40" s="305"/>
      <c r="E40" s="307" t="s">
        <v>463</v>
      </c>
      <c r="F40" s="308"/>
    </row>
    <row r="41" spans="1:6" ht="15" thickBot="1" x14ac:dyDescent="0.4">
      <c r="A41" s="255"/>
      <c r="B41" s="347"/>
      <c r="C41" s="306"/>
      <c r="D41" s="306"/>
      <c r="E41" s="296" t="s">
        <v>464</v>
      </c>
      <c r="F41" s="297"/>
    </row>
    <row r="42" spans="1:6" x14ac:dyDescent="0.35">
      <c r="A42" s="330" t="s">
        <v>59</v>
      </c>
      <c r="B42" s="309" t="s">
        <v>226</v>
      </c>
      <c r="C42" s="309"/>
      <c r="D42" s="309"/>
      <c r="E42" s="309"/>
      <c r="F42" s="310"/>
    </row>
    <row r="43" spans="1:6" x14ac:dyDescent="0.35">
      <c r="A43" s="331"/>
      <c r="B43" s="311" t="s">
        <v>227</v>
      </c>
      <c r="C43" s="311"/>
      <c r="D43" s="311"/>
      <c r="E43" s="311"/>
      <c r="F43" s="312"/>
    </row>
    <row r="44" spans="1:6" x14ac:dyDescent="0.35">
      <c r="A44" s="331"/>
      <c r="B44" s="311" t="s">
        <v>228</v>
      </c>
      <c r="C44" s="311"/>
      <c r="D44" s="311"/>
      <c r="E44" s="311"/>
      <c r="F44" s="312"/>
    </row>
    <row r="45" spans="1:6" x14ac:dyDescent="0.35">
      <c r="A45" s="331"/>
      <c r="B45" s="311" t="s">
        <v>229</v>
      </c>
      <c r="C45" s="311"/>
      <c r="D45" s="311"/>
      <c r="E45" s="311"/>
      <c r="F45" s="312"/>
    </row>
    <row r="46" spans="1:6" x14ac:dyDescent="0.35">
      <c r="A46" s="331"/>
      <c r="B46" s="259" t="s">
        <v>212</v>
      </c>
      <c r="C46" s="259"/>
      <c r="D46" s="259"/>
      <c r="E46" s="259"/>
      <c r="F46" s="260"/>
    </row>
    <row r="47" spans="1:6" x14ac:dyDescent="0.35">
      <c r="A47" s="331"/>
      <c r="B47" s="311"/>
      <c r="C47" s="333" t="s">
        <v>465</v>
      </c>
      <c r="D47" s="333"/>
      <c r="E47" s="335" t="s">
        <v>466</v>
      </c>
      <c r="F47" s="336"/>
    </row>
    <row r="48" spans="1:6" x14ac:dyDescent="0.35">
      <c r="A48" s="331"/>
      <c r="B48" s="311"/>
      <c r="C48" s="316" t="s">
        <v>467</v>
      </c>
      <c r="D48" s="316"/>
      <c r="E48" s="337" t="s">
        <v>468</v>
      </c>
      <c r="F48" s="338"/>
    </row>
    <row r="49" spans="1:6" x14ac:dyDescent="0.35">
      <c r="A49" s="331"/>
      <c r="B49" s="311"/>
      <c r="C49" s="314" t="s">
        <v>469</v>
      </c>
      <c r="D49" s="314"/>
      <c r="E49" s="339" t="s">
        <v>470</v>
      </c>
      <c r="F49" s="340"/>
    </row>
    <row r="50" spans="1:6" ht="15" thickBot="1" x14ac:dyDescent="0.4">
      <c r="A50" s="332"/>
      <c r="B50" s="346"/>
      <c r="C50" s="334"/>
      <c r="D50" s="334"/>
      <c r="E50" s="318" t="s">
        <v>471</v>
      </c>
      <c r="F50" s="319"/>
    </row>
    <row r="51" spans="1:6" ht="15" thickBot="1" x14ac:dyDescent="0.4">
      <c r="A51" s="275" t="s">
        <v>230</v>
      </c>
      <c r="B51" s="276"/>
      <c r="C51" s="276"/>
      <c r="D51" s="276"/>
      <c r="E51" s="276"/>
      <c r="F51" s="277"/>
    </row>
    <row r="52" spans="1:6" x14ac:dyDescent="0.35">
      <c r="A52" s="253" t="s">
        <v>60</v>
      </c>
      <c r="B52" s="301" t="s">
        <v>231</v>
      </c>
      <c r="C52" s="301"/>
      <c r="D52" s="301"/>
      <c r="E52" s="301"/>
      <c r="F52" s="302"/>
    </row>
    <row r="53" spans="1:6" x14ac:dyDescent="0.35">
      <c r="A53" s="254"/>
      <c r="B53" s="303" t="s">
        <v>232</v>
      </c>
      <c r="C53" s="303"/>
      <c r="D53" s="303"/>
      <c r="E53" s="303"/>
      <c r="F53" s="304"/>
    </row>
    <row r="54" spans="1:6" x14ac:dyDescent="0.35">
      <c r="A54" s="254"/>
      <c r="B54" s="303" t="s">
        <v>233</v>
      </c>
      <c r="C54" s="303"/>
      <c r="D54" s="303"/>
      <c r="E54" s="303"/>
      <c r="F54" s="304"/>
    </row>
    <row r="55" spans="1:6" x14ac:dyDescent="0.35">
      <c r="A55" s="254"/>
      <c r="B55" s="303" t="s">
        <v>234</v>
      </c>
      <c r="C55" s="303"/>
      <c r="D55" s="303"/>
      <c r="E55" s="303"/>
      <c r="F55" s="304"/>
    </row>
    <row r="56" spans="1:6" x14ac:dyDescent="0.35">
      <c r="A56" s="254"/>
      <c r="B56" s="242" t="s">
        <v>212</v>
      </c>
      <c r="C56" s="242"/>
      <c r="D56" s="242"/>
      <c r="E56" s="242"/>
      <c r="F56" s="243"/>
    </row>
    <row r="57" spans="1:6" x14ac:dyDescent="0.35">
      <c r="A57" s="254"/>
      <c r="B57" s="287"/>
      <c r="C57" s="289" t="s">
        <v>472</v>
      </c>
      <c r="D57" s="289"/>
      <c r="E57" s="289"/>
      <c r="F57" s="341"/>
    </row>
    <row r="58" spans="1:6" x14ac:dyDescent="0.35">
      <c r="A58" s="254"/>
      <c r="B58" s="287"/>
      <c r="C58" s="290" t="s">
        <v>473</v>
      </c>
      <c r="D58" s="290"/>
      <c r="E58" s="290"/>
      <c r="F58" s="342"/>
    </row>
    <row r="59" spans="1:6" x14ac:dyDescent="0.35">
      <c r="A59" s="254"/>
      <c r="B59" s="287"/>
      <c r="C59" s="305" t="s">
        <v>474</v>
      </c>
      <c r="D59" s="305"/>
      <c r="E59" s="305"/>
      <c r="F59" s="343"/>
    </row>
    <row r="60" spans="1:6" ht="15" thickBot="1" x14ac:dyDescent="0.4">
      <c r="A60" s="255"/>
      <c r="B60" s="288"/>
      <c r="C60" s="296" t="s">
        <v>475</v>
      </c>
      <c r="D60" s="296"/>
      <c r="E60" s="296"/>
      <c r="F60" s="297"/>
    </row>
    <row r="61" spans="1:6" x14ac:dyDescent="0.35">
      <c r="A61" s="330" t="s">
        <v>61</v>
      </c>
      <c r="B61" s="309" t="s">
        <v>235</v>
      </c>
      <c r="C61" s="309"/>
      <c r="D61" s="309"/>
      <c r="E61" s="309"/>
      <c r="F61" s="310"/>
    </row>
    <row r="62" spans="1:6" x14ac:dyDescent="0.35">
      <c r="A62" s="331"/>
      <c r="B62" s="311" t="s">
        <v>236</v>
      </c>
      <c r="C62" s="311"/>
      <c r="D62" s="311"/>
      <c r="E62" s="311"/>
      <c r="F62" s="312"/>
    </row>
    <row r="63" spans="1:6" x14ac:dyDescent="0.35">
      <c r="A63" s="331"/>
      <c r="B63" s="311" t="s">
        <v>237</v>
      </c>
      <c r="C63" s="311"/>
      <c r="D63" s="311"/>
      <c r="E63" s="311"/>
      <c r="F63" s="312"/>
    </row>
    <row r="64" spans="1:6" x14ac:dyDescent="0.35">
      <c r="A64" s="331"/>
      <c r="B64" s="311" t="s">
        <v>238</v>
      </c>
      <c r="C64" s="311"/>
      <c r="D64" s="311"/>
      <c r="E64" s="311"/>
      <c r="F64" s="312"/>
    </row>
    <row r="65" spans="1:6" x14ac:dyDescent="0.35">
      <c r="A65" s="331"/>
      <c r="B65" s="259" t="s">
        <v>212</v>
      </c>
      <c r="C65" s="259"/>
      <c r="D65" s="259"/>
      <c r="E65" s="259"/>
      <c r="F65" s="260"/>
    </row>
    <row r="66" spans="1:6" x14ac:dyDescent="0.35">
      <c r="A66" s="331"/>
      <c r="B66" s="273"/>
      <c r="C66" s="333" t="s">
        <v>476</v>
      </c>
      <c r="D66" s="333"/>
      <c r="E66" s="333"/>
      <c r="F66" s="345"/>
    </row>
    <row r="67" spans="1:6" x14ac:dyDescent="0.35">
      <c r="A67" s="331"/>
      <c r="B67" s="273"/>
      <c r="C67" s="316" t="s">
        <v>477</v>
      </c>
      <c r="D67" s="316"/>
      <c r="E67" s="316"/>
      <c r="F67" s="317"/>
    </row>
    <row r="68" spans="1:6" x14ac:dyDescent="0.35">
      <c r="A68" s="331"/>
      <c r="B68" s="273"/>
      <c r="C68" s="314" t="s">
        <v>478</v>
      </c>
      <c r="D68" s="314"/>
      <c r="E68" s="314"/>
      <c r="F68" s="324"/>
    </row>
    <row r="69" spans="1:6" ht="15" thickBot="1" x14ac:dyDescent="0.4">
      <c r="A69" s="332"/>
      <c r="B69" s="274"/>
      <c r="C69" s="318" t="s">
        <v>479</v>
      </c>
      <c r="D69" s="318"/>
      <c r="E69" s="318"/>
      <c r="F69" s="319"/>
    </row>
    <row r="70" spans="1:6" x14ac:dyDescent="0.35">
      <c r="A70" s="253" t="s">
        <v>239</v>
      </c>
      <c r="B70" s="301" t="s">
        <v>240</v>
      </c>
      <c r="C70" s="301"/>
      <c r="D70" s="301"/>
      <c r="E70" s="301"/>
      <c r="F70" s="302"/>
    </row>
    <row r="71" spans="1:6" x14ac:dyDescent="0.35">
      <c r="A71" s="254"/>
      <c r="B71" s="303" t="s">
        <v>241</v>
      </c>
      <c r="C71" s="303"/>
      <c r="D71" s="303"/>
      <c r="E71" s="303"/>
      <c r="F71" s="304"/>
    </row>
    <row r="72" spans="1:6" x14ac:dyDescent="0.35">
      <c r="A72" s="254"/>
      <c r="B72" s="303" t="s">
        <v>242</v>
      </c>
      <c r="C72" s="303"/>
      <c r="D72" s="303"/>
      <c r="E72" s="303"/>
      <c r="F72" s="304"/>
    </row>
    <row r="73" spans="1:6" x14ac:dyDescent="0.35">
      <c r="A73" s="254"/>
      <c r="B73" s="303" t="s">
        <v>243</v>
      </c>
      <c r="C73" s="303"/>
      <c r="D73" s="303"/>
      <c r="E73" s="303"/>
      <c r="F73" s="304"/>
    </row>
    <row r="74" spans="1:6" x14ac:dyDescent="0.35">
      <c r="A74" s="254"/>
      <c r="B74" s="242" t="s">
        <v>212</v>
      </c>
      <c r="C74" s="242"/>
      <c r="D74" s="242"/>
      <c r="E74" s="242"/>
      <c r="F74" s="243"/>
    </row>
    <row r="75" spans="1:6" x14ac:dyDescent="0.35">
      <c r="A75" s="254"/>
      <c r="B75" s="287"/>
      <c r="C75" s="289" t="s">
        <v>480</v>
      </c>
      <c r="D75" s="289"/>
      <c r="E75" s="292" t="s">
        <v>481</v>
      </c>
      <c r="F75" s="293"/>
    </row>
    <row r="76" spans="1:6" x14ac:dyDescent="0.35">
      <c r="A76" s="254"/>
      <c r="B76" s="287"/>
      <c r="C76" s="290" t="s">
        <v>482</v>
      </c>
      <c r="D76" s="290"/>
      <c r="E76" s="294" t="s">
        <v>483</v>
      </c>
      <c r="F76" s="295"/>
    </row>
    <row r="77" spans="1:6" x14ac:dyDescent="0.35">
      <c r="A77" s="254"/>
      <c r="B77" s="287"/>
      <c r="C77" s="305" t="s">
        <v>484</v>
      </c>
      <c r="D77" s="305"/>
      <c r="E77" s="307" t="s">
        <v>485</v>
      </c>
      <c r="F77" s="308"/>
    </row>
    <row r="78" spans="1:6" ht="15" thickBot="1" x14ac:dyDescent="0.4">
      <c r="A78" s="255"/>
      <c r="B78" s="288"/>
      <c r="C78" s="306"/>
      <c r="D78" s="306"/>
      <c r="E78" s="296" t="s">
        <v>486</v>
      </c>
      <c r="F78" s="297"/>
    </row>
    <row r="79" spans="1:6" x14ac:dyDescent="0.35">
      <c r="A79" s="330" t="s">
        <v>244</v>
      </c>
      <c r="B79" s="309" t="s">
        <v>245</v>
      </c>
      <c r="C79" s="309"/>
      <c r="D79" s="309"/>
      <c r="E79" s="309"/>
      <c r="F79" s="310"/>
    </row>
    <row r="80" spans="1:6" x14ac:dyDescent="0.35">
      <c r="A80" s="331"/>
      <c r="B80" s="311" t="s">
        <v>246</v>
      </c>
      <c r="C80" s="311"/>
      <c r="D80" s="311"/>
      <c r="E80" s="311"/>
      <c r="F80" s="312"/>
    </row>
    <row r="81" spans="1:6" x14ac:dyDescent="0.35">
      <c r="A81" s="331"/>
      <c r="B81" s="311" t="s">
        <v>237</v>
      </c>
      <c r="C81" s="311"/>
      <c r="D81" s="311"/>
      <c r="E81" s="311"/>
      <c r="F81" s="312"/>
    </row>
    <row r="82" spans="1:6" x14ac:dyDescent="0.35">
      <c r="A82" s="331"/>
      <c r="B82" s="311" t="s">
        <v>247</v>
      </c>
      <c r="C82" s="311"/>
      <c r="D82" s="311"/>
      <c r="E82" s="311"/>
      <c r="F82" s="312"/>
    </row>
    <row r="83" spans="1:6" x14ac:dyDescent="0.35">
      <c r="A83" s="331"/>
      <c r="B83" s="259" t="s">
        <v>212</v>
      </c>
      <c r="C83" s="259"/>
      <c r="D83" s="259"/>
      <c r="E83" s="259"/>
      <c r="F83" s="260"/>
    </row>
    <row r="84" spans="1:6" x14ac:dyDescent="0.35">
      <c r="A84" s="331"/>
      <c r="B84" s="273"/>
      <c r="C84" s="316" t="s">
        <v>487</v>
      </c>
      <c r="D84" s="316"/>
      <c r="E84" s="335" t="s">
        <v>488</v>
      </c>
      <c r="F84" s="336"/>
    </row>
    <row r="85" spans="1:6" x14ac:dyDescent="0.35">
      <c r="A85" s="331"/>
      <c r="B85" s="273"/>
      <c r="C85" s="314" t="s">
        <v>489</v>
      </c>
      <c r="D85" s="314"/>
      <c r="E85" s="339" t="s">
        <v>490</v>
      </c>
      <c r="F85" s="340"/>
    </row>
    <row r="86" spans="1:6" ht="15" thickBot="1" x14ac:dyDescent="0.4">
      <c r="A86" s="332"/>
      <c r="B86" s="274"/>
      <c r="C86" s="334"/>
      <c r="D86" s="334"/>
      <c r="E86" s="318" t="s">
        <v>491</v>
      </c>
      <c r="F86" s="319"/>
    </row>
    <row r="87" spans="1:6" x14ac:dyDescent="0.35">
      <c r="A87" s="253" t="s">
        <v>64</v>
      </c>
      <c r="B87" s="301" t="s">
        <v>248</v>
      </c>
      <c r="C87" s="301"/>
      <c r="D87" s="301"/>
      <c r="E87" s="301"/>
      <c r="F87" s="302"/>
    </row>
    <row r="88" spans="1:6" x14ac:dyDescent="0.35">
      <c r="A88" s="254"/>
      <c r="B88" s="303" t="s">
        <v>249</v>
      </c>
      <c r="C88" s="303"/>
      <c r="D88" s="303"/>
      <c r="E88" s="303"/>
      <c r="F88" s="304"/>
    </row>
    <row r="89" spans="1:6" x14ac:dyDescent="0.35">
      <c r="A89" s="254"/>
      <c r="B89" s="303" t="s">
        <v>250</v>
      </c>
      <c r="C89" s="303"/>
      <c r="D89" s="303"/>
      <c r="E89" s="303"/>
      <c r="F89" s="304"/>
    </row>
    <row r="90" spans="1:6" x14ac:dyDescent="0.35">
      <c r="A90" s="254"/>
      <c r="B90" s="303" t="s">
        <v>251</v>
      </c>
      <c r="C90" s="303"/>
      <c r="D90" s="303"/>
      <c r="E90" s="303"/>
      <c r="F90" s="304"/>
    </row>
    <row r="91" spans="1:6" x14ac:dyDescent="0.35">
      <c r="A91" s="254"/>
      <c r="B91" s="242" t="s">
        <v>212</v>
      </c>
      <c r="C91" s="242"/>
      <c r="D91" s="242"/>
      <c r="E91" s="242"/>
      <c r="F91" s="243"/>
    </row>
    <row r="92" spans="1:6" x14ac:dyDescent="0.35">
      <c r="A92" s="254"/>
      <c r="B92" s="287"/>
      <c r="C92" s="290" t="s">
        <v>492</v>
      </c>
      <c r="D92" s="290"/>
      <c r="E92" s="290"/>
      <c r="F92" s="342"/>
    </row>
    <row r="93" spans="1:6" x14ac:dyDescent="0.35">
      <c r="A93" s="254"/>
      <c r="B93" s="287"/>
      <c r="C93" s="305" t="s">
        <v>493</v>
      </c>
      <c r="D93" s="305"/>
      <c r="E93" s="305"/>
      <c r="F93" s="343"/>
    </row>
    <row r="94" spans="1:6" ht="15" thickBot="1" x14ac:dyDescent="0.4">
      <c r="A94" s="255"/>
      <c r="B94" s="288"/>
      <c r="C94" s="296" t="s">
        <v>494</v>
      </c>
      <c r="D94" s="296"/>
      <c r="E94" s="296"/>
      <c r="F94" s="297"/>
    </row>
    <row r="95" spans="1:6" x14ac:dyDescent="0.35">
      <c r="A95" s="330" t="s">
        <v>65</v>
      </c>
      <c r="B95" s="309" t="s">
        <v>252</v>
      </c>
      <c r="C95" s="309"/>
      <c r="D95" s="309"/>
      <c r="E95" s="309"/>
      <c r="F95" s="310"/>
    </row>
    <row r="96" spans="1:6" x14ac:dyDescent="0.35">
      <c r="A96" s="331"/>
      <c r="B96" s="311" t="s">
        <v>253</v>
      </c>
      <c r="C96" s="311"/>
      <c r="D96" s="311"/>
      <c r="E96" s="311"/>
      <c r="F96" s="312"/>
    </row>
    <row r="97" spans="1:6" x14ac:dyDescent="0.35">
      <c r="A97" s="331"/>
      <c r="B97" s="311" t="s">
        <v>254</v>
      </c>
      <c r="C97" s="311"/>
      <c r="D97" s="311"/>
      <c r="E97" s="311"/>
      <c r="F97" s="312"/>
    </row>
    <row r="98" spans="1:6" x14ac:dyDescent="0.35">
      <c r="A98" s="331"/>
      <c r="B98" s="311" t="s">
        <v>255</v>
      </c>
      <c r="C98" s="311"/>
      <c r="D98" s="311"/>
      <c r="E98" s="311"/>
      <c r="F98" s="312"/>
    </row>
    <row r="99" spans="1:6" x14ac:dyDescent="0.35">
      <c r="A99" s="331"/>
      <c r="B99" s="259" t="s">
        <v>212</v>
      </c>
      <c r="C99" s="259"/>
      <c r="D99" s="259"/>
      <c r="E99" s="259"/>
      <c r="F99" s="260"/>
    </row>
    <row r="100" spans="1:6" x14ac:dyDescent="0.35">
      <c r="A100" s="331"/>
      <c r="B100" s="273"/>
      <c r="C100" s="316" t="s">
        <v>495</v>
      </c>
      <c r="D100" s="316"/>
      <c r="E100" s="316"/>
      <c r="F100" s="317"/>
    </row>
    <row r="101" spans="1:6" x14ac:dyDescent="0.35">
      <c r="A101" s="331"/>
      <c r="B101" s="273"/>
      <c r="C101" s="314" t="s">
        <v>496</v>
      </c>
      <c r="D101" s="314"/>
      <c r="E101" s="314"/>
      <c r="F101" s="324"/>
    </row>
    <row r="102" spans="1:6" x14ac:dyDescent="0.35">
      <c r="A102" s="331"/>
      <c r="B102" s="273"/>
      <c r="C102" s="339" t="s">
        <v>497</v>
      </c>
      <c r="D102" s="339"/>
      <c r="E102" s="339"/>
      <c r="F102" s="340"/>
    </row>
    <row r="103" spans="1:6" ht="15" thickBot="1" x14ac:dyDescent="0.4">
      <c r="A103" s="332"/>
      <c r="B103" s="274"/>
      <c r="C103" s="318" t="s">
        <v>491</v>
      </c>
      <c r="D103" s="318"/>
      <c r="E103" s="318"/>
      <c r="F103" s="319"/>
    </row>
    <row r="104" spans="1:6" x14ac:dyDescent="0.35">
      <c r="A104" s="253" t="s">
        <v>66</v>
      </c>
      <c r="B104" s="301" t="s">
        <v>256</v>
      </c>
      <c r="C104" s="301"/>
      <c r="D104" s="301"/>
      <c r="E104" s="301"/>
      <c r="F104" s="302"/>
    </row>
    <row r="105" spans="1:6" x14ac:dyDescent="0.35">
      <c r="A105" s="254"/>
      <c r="B105" s="303" t="s">
        <v>246</v>
      </c>
      <c r="C105" s="303"/>
      <c r="D105" s="303"/>
      <c r="E105" s="303"/>
      <c r="F105" s="304"/>
    </row>
    <row r="106" spans="1:6" x14ac:dyDescent="0.35">
      <c r="A106" s="254"/>
      <c r="B106" s="303" t="s">
        <v>257</v>
      </c>
      <c r="C106" s="303"/>
      <c r="D106" s="303"/>
      <c r="E106" s="303"/>
      <c r="F106" s="304"/>
    </row>
    <row r="107" spans="1:6" x14ac:dyDescent="0.35">
      <c r="A107" s="254"/>
      <c r="B107" s="303" t="s">
        <v>258</v>
      </c>
      <c r="C107" s="303"/>
      <c r="D107" s="303"/>
      <c r="E107" s="303"/>
      <c r="F107" s="304"/>
    </row>
    <row r="108" spans="1:6" x14ac:dyDescent="0.35">
      <c r="A108" s="254"/>
      <c r="B108" s="242" t="s">
        <v>212</v>
      </c>
      <c r="C108" s="242"/>
      <c r="D108" s="242"/>
      <c r="E108" s="242"/>
      <c r="F108" s="243"/>
    </row>
    <row r="109" spans="1:6" x14ac:dyDescent="0.35">
      <c r="A109" s="254"/>
      <c r="B109" s="287"/>
      <c r="C109" s="289" t="s">
        <v>498</v>
      </c>
      <c r="D109" s="289"/>
      <c r="E109" s="289"/>
      <c r="F109" s="341"/>
    </row>
    <row r="110" spans="1:6" x14ac:dyDescent="0.35">
      <c r="A110" s="254"/>
      <c r="B110" s="287"/>
      <c r="C110" s="290" t="s">
        <v>499</v>
      </c>
      <c r="D110" s="290"/>
      <c r="E110" s="290"/>
      <c r="F110" s="342"/>
    </row>
    <row r="111" spans="1:6" x14ac:dyDescent="0.35">
      <c r="A111" s="254"/>
      <c r="B111" s="287"/>
      <c r="C111" s="305" t="s">
        <v>500</v>
      </c>
      <c r="D111" s="305"/>
      <c r="E111" s="305"/>
      <c r="F111" s="343"/>
    </row>
    <row r="112" spans="1:6" ht="15" thickBot="1" x14ac:dyDescent="0.4">
      <c r="A112" s="255"/>
      <c r="B112" s="288"/>
      <c r="C112" s="296" t="s">
        <v>501</v>
      </c>
      <c r="D112" s="296"/>
      <c r="E112" s="296"/>
      <c r="F112" s="297"/>
    </row>
    <row r="113" spans="1:6" x14ac:dyDescent="0.35">
      <c r="A113" s="330" t="s">
        <v>67</v>
      </c>
      <c r="B113" s="309" t="s">
        <v>259</v>
      </c>
      <c r="C113" s="309"/>
      <c r="D113" s="309"/>
      <c r="E113" s="309"/>
      <c r="F113" s="310"/>
    </row>
    <row r="114" spans="1:6" x14ac:dyDescent="0.35">
      <c r="A114" s="331"/>
      <c r="B114" s="311" t="s">
        <v>260</v>
      </c>
      <c r="C114" s="311"/>
      <c r="D114" s="311"/>
      <c r="E114" s="311"/>
      <c r="F114" s="312"/>
    </row>
    <row r="115" spans="1:6" x14ac:dyDescent="0.35">
      <c r="A115" s="331"/>
      <c r="B115" s="311" t="s">
        <v>261</v>
      </c>
      <c r="C115" s="311"/>
      <c r="D115" s="311"/>
      <c r="E115" s="311"/>
      <c r="F115" s="312"/>
    </row>
    <row r="116" spans="1:6" x14ac:dyDescent="0.35">
      <c r="A116" s="331"/>
      <c r="B116" s="311" t="s">
        <v>262</v>
      </c>
      <c r="C116" s="311"/>
      <c r="D116" s="311"/>
      <c r="E116" s="311"/>
      <c r="F116" s="312"/>
    </row>
    <row r="117" spans="1:6" x14ac:dyDescent="0.35">
      <c r="A117" s="331"/>
      <c r="B117" s="259" t="s">
        <v>212</v>
      </c>
      <c r="C117" s="259"/>
      <c r="D117" s="259"/>
      <c r="E117" s="259"/>
      <c r="F117" s="260"/>
    </row>
    <row r="118" spans="1:6" x14ac:dyDescent="0.35">
      <c r="A118" s="331"/>
      <c r="B118" s="273"/>
      <c r="C118" s="333" t="s">
        <v>502</v>
      </c>
      <c r="D118" s="333"/>
      <c r="E118" s="335" t="s">
        <v>503</v>
      </c>
      <c r="F118" s="336"/>
    </row>
    <row r="119" spans="1:6" x14ac:dyDescent="0.35">
      <c r="A119" s="331"/>
      <c r="B119" s="273"/>
      <c r="C119" s="316" t="s">
        <v>504</v>
      </c>
      <c r="D119" s="316"/>
      <c r="E119" s="339" t="s">
        <v>505</v>
      </c>
      <c r="F119" s="340"/>
    </row>
    <row r="120" spans="1:6" ht="15" thickBot="1" x14ac:dyDescent="0.4">
      <c r="A120" s="332"/>
      <c r="B120" s="274"/>
      <c r="C120" s="344" t="s">
        <v>506</v>
      </c>
      <c r="D120" s="344"/>
      <c r="E120" s="318" t="s">
        <v>507</v>
      </c>
      <c r="F120" s="319"/>
    </row>
    <row r="121" spans="1:6" ht="15" thickBot="1" x14ac:dyDescent="0.4">
      <c r="A121" s="275" t="s">
        <v>263</v>
      </c>
      <c r="B121" s="276"/>
      <c r="C121" s="276"/>
      <c r="D121" s="276"/>
      <c r="E121" s="276"/>
      <c r="F121" s="277"/>
    </row>
    <row r="122" spans="1:6" x14ac:dyDescent="0.35">
      <c r="A122" s="253" t="s">
        <v>68</v>
      </c>
      <c r="B122" s="301" t="s">
        <v>264</v>
      </c>
      <c r="C122" s="301"/>
      <c r="D122" s="301"/>
      <c r="E122" s="301"/>
      <c r="F122" s="302"/>
    </row>
    <row r="123" spans="1:6" x14ac:dyDescent="0.35">
      <c r="A123" s="254"/>
      <c r="B123" s="303" t="s">
        <v>265</v>
      </c>
      <c r="C123" s="303"/>
      <c r="D123" s="303"/>
      <c r="E123" s="303"/>
      <c r="F123" s="304"/>
    </row>
    <row r="124" spans="1:6" x14ac:dyDescent="0.35">
      <c r="A124" s="254"/>
      <c r="B124" s="303" t="s">
        <v>266</v>
      </c>
      <c r="C124" s="303"/>
      <c r="D124" s="303"/>
      <c r="E124" s="303"/>
      <c r="F124" s="304"/>
    </row>
    <row r="125" spans="1:6" x14ac:dyDescent="0.35">
      <c r="A125" s="254"/>
      <c r="B125" s="303" t="s">
        <v>267</v>
      </c>
      <c r="C125" s="303"/>
      <c r="D125" s="303"/>
      <c r="E125" s="303"/>
      <c r="F125" s="304"/>
    </row>
    <row r="126" spans="1:6" x14ac:dyDescent="0.35">
      <c r="A126" s="254"/>
      <c r="B126" s="242" t="s">
        <v>212</v>
      </c>
      <c r="C126" s="242"/>
      <c r="D126" s="242"/>
      <c r="E126" s="242"/>
      <c r="F126" s="243"/>
    </row>
    <row r="127" spans="1:6" x14ac:dyDescent="0.35">
      <c r="A127" s="254"/>
      <c r="B127" s="287"/>
      <c r="C127" s="289" t="s">
        <v>508</v>
      </c>
      <c r="D127" s="289"/>
      <c r="E127" s="292" t="s">
        <v>509</v>
      </c>
      <c r="F127" s="293"/>
    </row>
    <row r="128" spans="1:6" x14ac:dyDescent="0.35">
      <c r="A128" s="254"/>
      <c r="B128" s="287"/>
      <c r="C128" s="290" t="s">
        <v>510</v>
      </c>
      <c r="D128" s="290"/>
      <c r="E128" s="294" t="s">
        <v>511</v>
      </c>
      <c r="F128" s="295"/>
    </row>
    <row r="129" spans="1:6" x14ac:dyDescent="0.35">
      <c r="A129" s="254"/>
      <c r="B129" s="287"/>
      <c r="C129" s="305" t="s">
        <v>512</v>
      </c>
      <c r="D129" s="305"/>
      <c r="E129" s="307" t="s">
        <v>513</v>
      </c>
      <c r="F129" s="308"/>
    </row>
    <row r="130" spans="1:6" ht="15" thickBot="1" x14ac:dyDescent="0.4">
      <c r="A130" s="255"/>
      <c r="B130" s="288"/>
      <c r="C130" s="306"/>
      <c r="D130" s="306"/>
      <c r="E130" s="296" t="s">
        <v>514</v>
      </c>
      <c r="F130" s="297"/>
    </row>
    <row r="131" spans="1:6" x14ac:dyDescent="0.35">
      <c r="A131" s="330" t="s">
        <v>69</v>
      </c>
      <c r="B131" s="309" t="s">
        <v>268</v>
      </c>
      <c r="C131" s="309"/>
      <c r="D131" s="309"/>
      <c r="E131" s="309"/>
      <c r="F131" s="310"/>
    </row>
    <row r="132" spans="1:6" x14ac:dyDescent="0.35">
      <c r="A132" s="331"/>
      <c r="B132" s="311" t="s">
        <v>269</v>
      </c>
      <c r="C132" s="311"/>
      <c r="D132" s="311"/>
      <c r="E132" s="311"/>
      <c r="F132" s="312"/>
    </row>
    <row r="133" spans="1:6" x14ac:dyDescent="0.35">
      <c r="A133" s="331"/>
      <c r="B133" s="311" t="s">
        <v>270</v>
      </c>
      <c r="C133" s="311"/>
      <c r="D133" s="311"/>
      <c r="E133" s="311"/>
      <c r="F133" s="312"/>
    </row>
    <row r="134" spans="1:6" x14ac:dyDescent="0.35">
      <c r="A134" s="331"/>
      <c r="B134" s="311" t="s">
        <v>271</v>
      </c>
      <c r="C134" s="311"/>
      <c r="D134" s="311"/>
      <c r="E134" s="311"/>
      <c r="F134" s="312"/>
    </row>
    <row r="135" spans="1:6" x14ac:dyDescent="0.35">
      <c r="A135" s="331"/>
      <c r="B135" s="259" t="s">
        <v>212</v>
      </c>
      <c r="C135" s="259"/>
      <c r="D135" s="259"/>
      <c r="E135" s="259"/>
      <c r="F135" s="260"/>
    </row>
    <row r="136" spans="1:6" x14ac:dyDescent="0.35">
      <c r="A136" s="331"/>
      <c r="B136" s="273"/>
      <c r="C136" s="333" t="s">
        <v>515</v>
      </c>
      <c r="D136" s="333"/>
      <c r="E136" s="335" t="s">
        <v>516</v>
      </c>
      <c r="F136" s="336"/>
    </row>
    <row r="137" spans="1:6" x14ac:dyDescent="0.35">
      <c r="A137" s="331"/>
      <c r="B137" s="273"/>
      <c r="C137" s="316" t="s">
        <v>517</v>
      </c>
      <c r="D137" s="316"/>
      <c r="E137" s="337" t="s">
        <v>518</v>
      </c>
      <c r="F137" s="338"/>
    </row>
    <row r="138" spans="1:6" x14ac:dyDescent="0.35">
      <c r="A138" s="331"/>
      <c r="B138" s="273"/>
      <c r="C138" s="314" t="s">
        <v>519</v>
      </c>
      <c r="D138" s="314"/>
      <c r="E138" s="339" t="s">
        <v>520</v>
      </c>
      <c r="F138" s="340"/>
    </row>
    <row r="139" spans="1:6" ht="15" thickBot="1" x14ac:dyDescent="0.4">
      <c r="A139" s="332"/>
      <c r="B139" s="274"/>
      <c r="C139" s="334"/>
      <c r="D139" s="334"/>
      <c r="E139" s="318" t="s">
        <v>521</v>
      </c>
      <c r="F139" s="319"/>
    </row>
    <row r="140" spans="1:6" x14ac:dyDescent="0.35">
      <c r="A140" s="253" t="s">
        <v>70</v>
      </c>
      <c r="B140" s="301" t="s">
        <v>272</v>
      </c>
      <c r="C140" s="301"/>
      <c r="D140" s="301"/>
      <c r="E140" s="301"/>
      <c r="F140" s="302"/>
    </row>
    <row r="141" spans="1:6" x14ac:dyDescent="0.35">
      <c r="A141" s="254"/>
      <c r="B141" s="303" t="s">
        <v>273</v>
      </c>
      <c r="C141" s="303"/>
      <c r="D141" s="303"/>
      <c r="E141" s="303"/>
      <c r="F141" s="304"/>
    </row>
    <row r="142" spans="1:6" x14ac:dyDescent="0.35">
      <c r="A142" s="254"/>
      <c r="B142" s="303" t="s">
        <v>274</v>
      </c>
      <c r="C142" s="303"/>
      <c r="D142" s="303"/>
      <c r="E142" s="303"/>
      <c r="F142" s="304"/>
    </row>
    <row r="143" spans="1:6" x14ac:dyDescent="0.35">
      <c r="A143" s="254"/>
      <c r="B143" s="303" t="s">
        <v>275</v>
      </c>
      <c r="C143" s="303"/>
      <c r="D143" s="303"/>
      <c r="E143" s="303"/>
      <c r="F143" s="304"/>
    </row>
    <row r="144" spans="1:6" x14ac:dyDescent="0.35">
      <c r="A144" s="254"/>
      <c r="B144" s="242" t="s">
        <v>212</v>
      </c>
      <c r="C144" s="242"/>
      <c r="D144" s="242"/>
      <c r="E144" s="242"/>
      <c r="F144" s="243"/>
    </row>
    <row r="145" spans="1:6" x14ac:dyDescent="0.35">
      <c r="A145" s="254"/>
      <c r="B145" s="287"/>
      <c r="C145" s="289" t="s">
        <v>522</v>
      </c>
      <c r="D145" s="289"/>
      <c r="E145" s="292" t="s">
        <v>523</v>
      </c>
      <c r="F145" s="293"/>
    </row>
    <row r="146" spans="1:6" x14ac:dyDescent="0.35">
      <c r="A146" s="254"/>
      <c r="B146" s="287"/>
      <c r="C146" s="290" t="s">
        <v>524</v>
      </c>
      <c r="D146" s="290"/>
      <c r="E146" s="294" t="s">
        <v>525</v>
      </c>
      <c r="F146" s="295"/>
    </row>
    <row r="147" spans="1:6" x14ac:dyDescent="0.35">
      <c r="A147" s="254"/>
      <c r="B147" s="287"/>
      <c r="C147" s="305" t="s">
        <v>526</v>
      </c>
      <c r="D147" s="305"/>
      <c r="E147" s="307" t="s">
        <v>527</v>
      </c>
      <c r="F147" s="308"/>
    </row>
    <row r="148" spans="1:6" ht="15" thickBot="1" x14ac:dyDescent="0.4">
      <c r="A148" s="255"/>
      <c r="B148" s="288"/>
      <c r="C148" s="306"/>
      <c r="D148" s="306"/>
      <c r="E148" s="296" t="s">
        <v>514</v>
      </c>
      <c r="F148" s="297"/>
    </row>
    <row r="149" spans="1:6" ht="16" thickBot="1" x14ac:dyDescent="0.4">
      <c r="A149" s="327" t="s">
        <v>3</v>
      </c>
      <c r="B149" s="328"/>
      <c r="C149" s="328"/>
      <c r="D149" s="328"/>
      <c r="E149" s="328"/>
      <c r="F149" s="329"/>
    </row>
    <row r="150" spans="1:6" ht="15" thickBot="1" x14ac:dyDescent="0.4">
      <c r="A150" s="275" t="s">
        <v>276</v>
      </c>
      <c r="B150" s="276"/>
      <c r="C150" s="276"/>
      <c r="D150" s="276"/>
      <c r="E150" s="276"/>
      <c r="F150" s="277"/>
    </row>
    <row r="151" spans="1:6" x14ac:dyDescent="0.35">
      <c r="A151" s="234" t="s">
        <v>277</v>
      </c>
      <c r="B151" s="309" t="s">
        <v>278</v>
      </c>
      <c r="C151" s="309"/>
      <c r="D151" s="309"/>
      <c r="E151" s="309"/>
      <c r="F151" s="310"/>
    </row>
    <row r="152" spans="1:6" x14ac:dyDescent="0.35">
      <c r="A152" s="258"/>
      <c r="B152" s="311" t="s">
        <v>279</v>
      </c>
      <c r="C152" s="311"/>
      <c r="D152" s="311"/>
      <c r="E152" s="311"/>
      <c r="F152" s="312"/>
    </row>
    <row r="153" spans="1:6" x14ac:dyDescent="0.35">
      <c r="A153" s="258"/>
      <c r="B153" s="311" t="s">
        <v>280</v>
      </c>
      <c r="C153" s="311"/>
      <c r="D153" s="311"/>
      <c r="E153" s="311"/>
      <c r="F153" s="312"/>
    </row>
    <row r="154" spans="1:6" x14ac:dyDescent="0.35">
      <c r="A154" s="258"/>
      <c r="B154" s="311" t="s">
        <v>528</v>
      </c>
      <c r="C154" s="311"/>
      <c r="D154" s="311"/>
      <c r="E154" s="311"/>
      <c r="F154" s="312"/>
    </row>
    <row r="155" spans="1:6" x14ac:dyDescent="0.35">
      <c r="A155" s="258"/>
      <c r="B155" s="259" t="s">
        <v>212</v>
      </c>
      <c r="C155" s="259"/>
      <c r="D155" s="259"/>
      <c r="E155" s="259"/>
      <c r="F155" s="260"/>
    </row>
    <row r="156" spans="1:6" x14ac:dyDescent="0.35">
      <c r="A156" s="258"/>
      <c r="B156" s="273"/>
      <c r="C156" s="316" t="s">
        <v>529</v>
      </c>
      <c r="D156" s="316"/>
      <c r="E156" s="316"/>
      <c r="F156" s="317"/>
    </row>
    <row r="157" spans="1:6" x14ac:dyDescent="0.35">
      <c r="A157" s="258"/>
      <c r="B157" s="273"/>
      <c r="C157" s="314" t="s">
        <v>530</v>
      </c>
      <c r="D157" s="314"/>
      <c r="E157" s="314"/>
      <c r="F157" s="324"/>
    </row>
    <row r="158" spans="1:6" ht="15" thickBot="1" x14ac:dyDescent="0.4">
      <c r="A158" s="235"/>
      <c r="B158" s="274"/>
      <c r="C158" s="325" t="s">
        <v>531</v>
      </c>
      <c r="D158" s="325"/>
      <c r="E158" s="325"/>
      <c r="F158" s="326"/>
    </row>
    <row r="159" spans="1:6" x14ac:dyDescent="0.35">
      <c r="A159" s="253" t="s">
        <v>72</v>
      </c>
      <c r="B159" s="301" t="s">
        <v>281</v>
      </c>
      <c r="C159" s="301"/>
      <c r="D159" s="301"/>
      <c r="E159" s="301"/>
      <c r="F159" s="302"/>
    </row>
    <row r="160" spans="1:6" x14ac:dyDescent="0.35">
      <c r="A160" s="254"/>
      <c r="B160" s="303" t="s">
        <v>282</v>
      </c>
      <c r="C160" s="303"/>
      <c r="D160" s="303"/>
      <c r="E160" s="303"/>
      <c r="F160" s="304"/>
    </row>
    <row r="161" spans="1:6" x14ac:dyDescent="0.35">
      <c r="A161" s="254"/>
      <c r="B161" s="303" t="s">
        <v>283</v>
      </c>
      <c r="C161" s="303"/>
      <c r="D161" s="303"/>
      <c r="E161" s="303"/>
      <c r="F161" s="304"/>
    </row>
    <row r="162" spans="1:6" x14ac:dyDescent="0.35">
      <c r="A162" s="254"/>
      <c r="B162" s="303" t="s">
        <v>284</v>
      </c>
      <c r="C162" s="303"/>
      <c r="D162" s="303"/>
      <c r="E162" s="303"/>
      <c r="F162" s="304"/>
    </row>
    <row r="163" spans="1:6" x14ac:dyDescent="0.35">
      <c r="A163" s="254"/>
      <c r="B163" s="242" t="s">
        <v>212</v>
      </c>
      <c r="C163" s="242"/>
      <c r="D163" s="242"/>
      <c r="E163" s="242"/>
      <c r="F163" s="243"/>
    </row>
    <row r="164" spans="1:6" x14ac:dyDescent="0.35">
      <c r="A164" s="254"/>
      <c r="B164" s="287"/>
      <c r="C164" s="289" t="s">
        <v>532</v>
      </c>
      <c r="D164" s="289"/>
      <c r="E164" s="292" t="s">
        <v>533</v>
      </c>
      <c r="F164" s="293"/>
    </row>
    <row r="165" spans="1:6" x14ac:dyDescent="0.35">
      <c r="A165" s="254"/>
      <c r="B165" s="287"/>
      <c r="C165" s="290" t="s">
        <v>534</v>
      </c>
      <c r="D165" s="290"/>
      <c r="E165" s="294" t="s">
        <v>535</v>
      </c>
      <c r="F165" s="295"/>
    </row>
    <row r="166" spans="1:6" x14ac:dyDescent="0.35">
      <c r="A166" s="254"/>
      <c r="B166" s="287"/>
      <c r="C166" s="305" t="s">
        <v>536</v>
      </c>
      <c r="D166" s="305"/>
      <c r="E166" s="307" t="s">
        <v>537</v>
      </c>
      <c r="F166" s="308"/>
    </row>
    <row r="167" spans="1:6" ht="15" thickBot="1" x14ac:dyDescent="0.4">
      <c r="A167" s="255"/>
      <c r="B167" s="288"/>
      <c r="C167" s="306"/>
      <c r="D167" s="306"/>
      <c r="E167" s="296" t="s">
        <v>538</v>
      </c>
      <c r="F167" s="297"/>
    </row>
    <row r="168" spans="1:6" x14ac:dyDescent="0.35">
      <c r="A168" s="234" t="s">
        <v>285</v>
      </c>
      <c r="B168" s="309" t="s">
        <v>286</v>
      </c>
      <c r="C168" s="309"/>
      <c r="D168" s="309"/>
      <c r="E168" s="309"/>
      <c r="F168" s="310"/>
    </row>
    <row r="169" spans="1:6" x14ac:dyDescent="0.35">
      <c r="A169" s="258"/>
      <c r="B169" s="311" t="s">
        <v>287</v>
      </c>
      <c r="C169" s="311"/>
      <c r="D169" s="311"/>
      <c r="E169" s="311"/>
      <c r="F169" s="312"/>
    </row>
    <row r="170" spans="1:6" x14ac:dyDescent="0.35">
      <c r="A170" s="258"/>
      <c r="B170" s="311" t="s">
        <v>288</v>
      </c>
      <c r="C170" s="311"/>
      <c r="D170" s="311"/>
      <c r="E170" s="311"/>
      <c r="F170" s="312"/>
    </row>
    <row r="171" spans="1:6" x14ac:dyDescent="0.35">
      <c r="A171" s="258"/>
      <c r="B171" s="259" t="s">
        <v>212</v>
      </c>
      <c r="C171" s="259"/>
      <c r="D171" s="259"/>
      <c r="E171" s="259"/>
      <c r="F171" s="260"/>
    </row>
    <row r="172" spans="1:6" ht="40.5" customHeight="1" thickBot="1" x14ac:dyDescent="0.4">
      <c r="A172" s="235"/>
      <c r="B172" s="132"/>
      <c r="C172" s="322" t="s">
        <v>539</v>
      </c>
      <c r="D172" s="322"/>
      <c r="E172" s="322"/>
      <c r="F172" s="323"/>
    </row>
    <row r="173" spans="1:6" ht="15" thickBot="1" x14ac:dyDescent="0.4">
      <c r="A173" s="275" t="s">
        <v>289</v>
      </c>
      <c r="B173" s="276"/>
      <c r="C173" s="276"/>
      <c r="D173" s="276"/>
      <c r="E173" s="276"/>
      <c r="F173" s="277"/>
    </row>
    <row r="174" spans="1:6" x14ac:dyDescent="0.35">
      <c r="A174" s="253" t="s">
        <v>74</v>
      </c>
      <c r="B174" s="301" t="s">
        <v>290</v>
      </c>
      <c r="C174" s="301"/>
      <c r="D174" s="301"/>
      <c r="E174" s="301"/>
      <c r="F174" s="302"/>
    </row>
    <row r="175" spans="1:6" x14ac:dyDescent="0.35">
      <c r="A175" s="254"/>
      <c r="B175" s="303" t="s">
        <v>291</v>
      </c>
      <c r="C175" s="303"/>
      <c r="D175" s="303"/>
      <c r="E175" s="303"/>
      <c r="F175" s="304"/>
    </row>
    <row r="176" spans="1:6" x14ac:dyDescent="0.35">
      <c r="A176" s="254"/>
      <c r="B176" s="303" t="s">
        <v>292</v>
      </c>
      <c r="C176" s="303"/>
      <c r="D176" s="303"/>
      <c r="E176" s="303"/>
      <c r="F176" s="304"/>
    </row>
    <row r="177" spans="1:6" x14ac:dyDescent="0.35">
      <c r="A177" s="254"/>
      <c r="B177" s="242" t="s">
        <v>212</v>
      </c>
      <c r="C177" s="242"/>
      <c r="D177" s="242"/>
      <c r="E177" s="242"/>
      <c r="F177" s="243"/>
    </row>
    <row r="178" spans="1:6" x14ac:dyDescent="0.35">
      <c r="A178" s="254"/>
      <c r="B178" s="287"/>
      <c r="C178" s="290" t="s">
        <v>540</v>
      </c>
      <c r="D178" s="290"/>
      <c r="E178" s="292" t="s">
        <v>541</v>
      </c>
      <c r="F178" s="293"/>
    </row>
    <row r="179" spans="1:6" x14ac:dyDescent="0.35">
      <c r="A179" s="254"/>
      <c r="B179" s="287"/>
      <c r="C179" s="305" t="s">
        <v>542</v>
      </c>
      <c r="D179" s="305"/>
      <c r="E179" s="294" t="s">
        <v>543</v>
      </c>
      <c r="F179" s="295"/>
    </row>
    <row r="180" spans="1:6" ht="15" thickBot="1" x14ac:dyDescent="0.4">
      <c r="A180" s="255"/>
      <c r="B180" s="288"/>
      <c r="C180" s="296" t="s">
        <v>544</v>
      </c>
      <c r="D180" s="296"/>
      <c r="E180" s="320" t="s">
        <v>545</v>
      </c>
      <c r="F180" s="321"/>
    </row>
    <row r="181" spans="1:6" x14ac:dyDescent="0.35">
      <c r="A181" s="234" t="s">
        <v>75</v>
      </c>
      <c r="B181" s="309" t="s">
        <v>293</v>
      </c>
      <c r="C181" s="309"/>
      <c r="D181" s="309"/>
      <c r="E181" s="309"/>
      <c r="F181" s="310"/>
    </row>
    <row r="182" spans="1:6" x14ac:dyDescent="0.35">
      <c r="A182" s="258"/>
      <c r="B182" s="311" t="s">
        <v>294</v>
      </c>
      <c r="C182" s="311"/>
      <c r="D182" s="311"/>
      <c r="E182" s="311"/>
      <c r="F182" s="312"/>
    </row>
    <row r="183" spans="1:6" x14ac:dyDescent="0.35">
      <c r="A183" s="258"/>
      <c r="B183" s="311" t="s">
        <v>546</v>
      </c>
      <c r="C183" s="311"/>
      <c r="D183" s="311"/>
      <c r="E183" s="311"/>
      <c r="F183" s="312"/>
    </row>
    <row r="184" spans="1:6" x14ac:dyDescent="0.35">
      <c r="A184" s="258"/>
      <c r="B184" s="259" t="s">
        <v>212</v>
      </c>
      <c r="C184" s="259"/>
      <c r="D184" s="259"/>
      <c r="E184" s="259"/>
      <c r="F184" s="260"/>
    </row>
    <row r="185" spans="1:6" ht="21" customHeight="1" x14ac:dyDescent="0.35">
      <c r="A185" s="258"/>
      <c r="B185" s="273"/>
      <c r="C185" s="314" t="s">
        <v>547</v>
      </c>
      <c r="D185" s="314"/>
      <c r="E185" s="316" t="s">
        <v>548</v>
      </c>
      <c r="F185" s="317"/>
    </row>
    <row r="186" spans="1:6" ht="21" customHeight="1" thickBot="1" x14ac:dyDescent="0.4">
      <c r="A186" s="235"/>
      <c r="B186" s="274"/>
      <c r="C186" s="315" t="s">
        <v>549</v>
      </c>
      <c r="D186" s="315"/>
      <c r="E186" s="318" t="s">
        <v>550</v>
      </c>
      <c r="F186" s="319"/>
    </row>
    <row r="187" spans="1:6" x14ac:dyDescent="0.35">
      <c r="A187" s="253" t="s">
        <v>76</v>
      </c>
      <c r="B187" s="301" t="s">
        <v>295</v>
      </c>
      <c r="C187" s="301"/>
      <c r="D187" s="301"/>
      <c r="E187" s="301"/>
      <c r="F187" s="302"/>
    </row>
    <row r="188" spans="1:6" x14ac:dyDescent="0.35">
      <c r="A188" s="254"/>
      <c r="B188" s="303" t="s">
        <v>241</v>
      </c>
      <c r="C188" s="303"/>
      <c r="D188" s="303"/>
      <c r="E188" s="303"/>
      <c r="F188" s="304"/>
    </row>
    <row r="189" spans="1:6" x14ac:dyDescent="0.35">
      <c r="A189" s="254"/>
      <c r="B189" s="303" t="s">
        <v>288</v>
      </c>
      <c r="C189" s="303"/>
      <c r="D189" s="303"/>
      <c r="E189" s="303"/>
      <c r="F189" s="304"/>
    </row>
    <row r="190" spans="1:6" x14ac:dyDescent="0.35">
      <c r="A190" s="254"/>
      <c r="B190" s="242" t="s">
        <v>212</v>
      </c>
      <c r="C190" s="242"/>
      <c r="D190" s="242"/>
      <c r="E190" s="242"/>
      <c r="F190" s="243"/>
    </row>
    <row r="191" spans="1:6" x14ac:dyDescent="0.35">
      <c r="A191" s="254"/>
      <c r="B191" s="287"/>
      <c r="C191" s="290" t="s">
        <v>551</v>
      </c>
      <c r="D191" s="290"/>
      <c r="E191" s="292" t="s">
        <v>552</v>
      </c>
      <c r="F191" s="293"/>
    </row>
    <row r="192" spans="1:6" x14ac:dyDescent="0.35">
      <c r="A192" s="254"/>
      <c r="B192" s="287"/>
      <c r="C192" s="305" t="s">
        <v>553</v>
      </c>
      <c r="D192" s="305"/>
      <c r="E192" s="307" t="s">
        <v>554</v>
      </c>
      <c r="F192" s="308"/>
    </row>
    <row r="193" spans="1:6" ht="15" thickBot="1" x14ac:dyDescent="0.4">
      <c r="A193" s="255"/>
      <c r="B193" s="288"/>
      <c r="C193" s="306"/>
      <c r="D193" s="306"/>
      <c r="E193" s="296" t="s">
        <v>475</v>
      </c>
      <c r="F193" s="297"/>
    </row>
    <row r="194" spans="1:6" x14ac:dyDescent="0.35">
      <c r="A194" s="234" t="s">
        <v>296</v>
      </c>
      <c r="B194" s="309" t="s">
        <v>297</v>
      </c>
      <c r="C194" s="309"/>
      <c r="D194" s="309"/>
      <c r="E194" s="309"/>
      <c r="F194" s="310"/>
    </row>
    <row r="195" spans="1:6" x14ac:dyDescent="0.35">
      <c r="A195" s="258"/>
      <c r="B195" s="311" t="s">
        <v>298</v>
      </c>
      <c r="C195" s="311"/>
      <c r="D195" s="311"/>
      <c r="E195" s="311"/>
      <c r="F195" s="312"/>
    </row>
    <row r="196" spans="1:6" x14ac:dyDescent="0.35">
      <c r="A196" s="258"/>
      <c r="B196" s="311" t="s">
        <v>555</v>
      </c>
      <c r="C196" s="311"/>
      <c r="D196" s="311"/>
      <c r="E196" s="311"/>
      <c r="F196" s="312"/>
    </row>
    <row r="197" spans="1:6" x14ac:dyDescent="0.35">
      <c r="A197" s="258"/>
      <c r="B197" s="259" t="s">
        <v>212</v>
      </c>
      <c r="C197" s="259"/>
      <c r="D197" s="259"/>
      <c r="E197" s="259"/>
      <c r="F197" s="260"/>
    </row>
    <row r="198" spans="1:6" ht="34.5" customHeight="1" x14ac:dyDescent="0.35">
      <c r="A198" s="258"/>
      <c r="B198" s="273"/>
      <c r="C198" s="267" t="s">
        <v>556</v>
      </c>
      <c r="D198" s="267"/>
      <c r="E198" s="267"/>
      <c r="F198" s="313"/>
    </row>
    <row r="199" spans="1:6" ht="1.5" customHeight="1" thickBot="1" x14ac:dyDescent="0.4">
      <c r="A199" s="235"/>
      <c r="B199" s="274"/>
      <c r="C199" s="278"/>
      <c r="D199" s="278"/>
      <c r="E199" s="278"/>
      <c r="F199" s="279"/>
    </row>
    <row r="200" spans="1:6" ht="15" thickBot="1" x14ac:dyDescent="0.4">
      <c r="A200" s="275" t="s">
        <v>299</v>
      </c>
      <c r="B200" s="276"/>
      <c r="C200" s="276"/>
      <c r="D200" s="276"/>
      <c r="E200" s="276"/>
      <c r="F200" s="277"/>
    </row>
    <row r="201" spans="1:6" x14ac:dyDescent="0.35">
      <c r="A201" s="253" t="s">
        <v>300</v>
      </c>
      <c r="B201" s="301" t="s">
        <v>301</v>
      </c>
      <c r="C201" s="301"/>
      <c r="D201" s="301"/>
      <c r="E201" s="301"/>
      <c r="F201" s="302"/>
    </row>
    <row r="202" spans="1:6" x14ac:dyDescent="0.35">
      <c r="A202" s="254"/>
      <c r="B202" s="303" t="s">
        <v>232</v>
      </c>
      <c r="C202" s="303"/>
      <c r="D202" s="303"/>
      <c r="E202" s="303"/>
      <c r="F202" s="304"/>
    </row>
    <row r="203" spans="1:6" x14ac:dyDescent="0.35">
      <c r="A203" s="254"/>
      <c r="B203" s="303" t="s">
        <v>302</v>
      </c>
      <c r="C203" s="303"/>
      <c r="D203" s="303"/>
      <c r="E203" s="303"/>
      <c r="F203" s="304"/>
    </row>
    <row r="204" spans="1:6" x14ac:dyDescent="0.35">
      <c r="A204" s="254"/>
      <c r="B204" s="303" t="s">
        <v>303</v>
      </c>
      <c r="C204" s="303"/>
      <c r="D204" s="303"/>
      <c r="E204" s="303"/>
      <c r="F204" s="304"/>
    </row>
    <row r="205" spans="1:6" x14ac:dyDescent="0.35">
      <c r="A205" s="254"/>
      <c r="B205" s="242" t="s">
        <v>212</v>
      </c>
      <c r="C205" s="242"/>
      <c r="D205" s="242"/>
      <c r="E205" s="242"/>
      <c r="F205" s="243"/>
    </row>
    <row r="206" spans="1:6" x14ac:dyDescent="0.35">
      <c r="A206" s="254"/>
      <c r="B206" s="287"/>
      <c r="C206" s="289" t="s">
        <v>557</v>
      </c>
      <c r="D206" s="289"/>
      <c r="E206" s="292" t="s">
        <v>558</v>
      </c>
      <c r="F206" s="293"/>
    </row>
    <row r="207" spans="1:6" x14ac:dyDescent="0.35">
      <c r="A207" s="254"/>
      <c r="B207" s="287"/>
      <c r="C207" s="290" t="s">
        <v>473</v>
      </c>
      <c r="D207" s="290"/>
      <c r="E207" s="294" t="s">
        <v>559</v>
      </c>
      <c r="F207" s="295"/>
    </row>
    <row r="208" spans="1:6" ht="15" thickBot="1" x14ac:dyDescent="0.4">
      <c r="A208" s="255"/>
      <c r="B208" s="288"/>
      <c r="C208" s="291" t="s">
        <v>560</v>
      </c>
      <c r="D208" s="291"/>
      <c r="E208" s="296" t="s">
        <v>561</v>
      </c>
      <c r="F208" s="297"/>
    </row>
    <row r="209" spans="1:6" ht="16" thickBot="1" x14ac:dyDescent="0.4">
      <c r="A209" s="284" t="s">
        <v>304</v>
      </c>
      <c r="B209" s="285"/>
      <c r="C209" s="285"/>
      <c r="D209" s="285"/>
      <c r="E209" s="285"/>
      <c r="F209" s="286"/>
    </row>
    <row r="210" spans="1:6" ht="15" thickBot="1" x14ac:dyDescent="0.4">
      <c r="A210" s="275" t="s">
        <v>305</v>
      </c>
      <c r="B210" s="276"/>
      <c r="C210" s="276"/>
      <c r="D210" s="276"/>
      <c r="E210" s="276"/>
      <c r="F210" s="277"/>
    </row>
    <row r="211" spans="1:6" x14ac:dyDescent="0.35">
      <c r="A211" s="234" t="s">
        <v>80</v>
      </c>
      <c r="B211" s="261" t="s">
        <v>354</v>
      </c>
      <c r="C211" s="261"/>
      <c r="D211" s="261"/>
      <c r="E211" s="261"/>
      <c r="F211" s="262"/>
    </row>
    <row r="212" spans="1:6" x14ac:dyDescent="0.35">
      <c r="A212" s="258"/>
      <c r="B212" s="261" t="s">
        <v>306</v>
      </c>
      <c r="C212" s="261"/>
      <c r="D212" s="261"/>
      <c r="E212" s="261"/>
      <c r="F212" s="262"/>
    </row>
    <row r="213" spans="1:6" x14ac:dyDescent="0.35">
      <c r="A213" s="258"/>
      <c r="B213" s="261" t="s">
        <v>355</v>
      </c>
      <c r="C213" s="261"/>
      <c r="D213" s="261"/>
      <c r="E213" s="261"/>
      <c r="F213" s="262"/>
    </row>
    <row r="214" spans="1:6" x14ac:dyDescent="0.35">
      <c r="A214" s="258"/>
      <c r="B214" s="261" t="s">
        <v>356</v>
      </c>
      <c r="C214" s="261"/>
      <c r="D214" s="261"/>
      <c r="E214" s="261"/>
      <c r="F214" s="262"/>
    </row>
    <row r="215" spans="1:6" x14ac:dyDescent="0.35">
      <c r="A215" s="258"/>
      <c r="B215" s="259" t="s">
        <v>212</v>
      </c>
      <c r="C215" s="259"/>
      <c r="D215" s="259"/>
      <c r="E215" s="259"/>
      <c r="F215" s="260"/>
    </row>
    <row r="216" spans="1:6" ht="14.5" customHeight="1" x14ac:dyDescent="0.35">
      <c r="A216" s="258"/>
      <c r="B216" s="263"/>
      <c r="C216" s="281" t="s">
        <v>562</v>
      </c>
      <c r="D216" s="281"/>
      <c r="E216" s="282" t="s">
        <v>563</v>
      </c>
      <c r="F216" s="268"/>
    </row>
    <row r="217" spans="1:6" ht="14.5" customHeight="1" x14ac:dyDescent="0.35">
      <c r="A217" s="258"/>
      <c r="B217" s="263"/>
      <c r="C217" s="265" t="s">
        <v>564</v>
      </c>
      <c r="D217" s="265"/>
      <c r="E217" s="283" t="s">
        <v>565</v>
      </c>
      <c r="F217" s="269"/>
    </row>
    <row r="218" spans="1:6" x14ac:dyDescent="0.35">
      <c r="A218" s="258"/>
      <c r="B218" s="263"/>
      <c r="C218" s="266" t="s">
        <v>566</v>
      </c>
      <c r="D218" s="266"/>
      <c r="E218" s="298" t="s">
        <v>567</v>
      </c>
      <c r="F218" s="270"/>
    </row>
    <row r="219" spans="1:6" ht="15" thickBot="1" x14ac:dyDescent="0.4">
      <c r="A219" s="235"/>
      <c r="B219" s="264"/>
      <c r="C219" s="280"/>
      <c r="D219" s="280"/>
      <c r="E219" s="278" t="s">
        <v>568</v>
      </c>
      <c r="F219" s="279"/>
    </row>
    <row r="220" spans="1:6" ht="14.5" customHeight="1" x14ac:dyDescent="0.35">
      <c r="A220" s="253" t="s">
        <v>81</v>
      </c>
      <c r="B220" s="236" t="s">
        <v>357</v>
      </c>
      <c r="C220" s="236"/>
      <c r="D220" s="236"/>
      <c r="E220" s="236"/>
      <c r="F220" s="237"/>
    </row>
    <row r="221" spans="1:6" x14ac:dyDescent="0.35">
      <c r="A221" s="254"/>
      <c r="B221" s="238" t="s">
        <v>307</v>
      </c>
      <c r="C221" s="238"/>
      <c r="D221" s="238"/>
      <c r="E221" s="238"/>
      <c r="F221" s="239"/>
    </row>
    <row r="222" spans="1:6" x14ac:dyDescent="0.35">
      <c r="A222" s="254"/>
      <c r="B222" s="238" t="s">
        <v>358</v>
      </c>
      <c r="C222" s="238"/>
      <c r="D222" s="238"/>
      <c r="E222" s="238"/>
      <c r="F222" s="239"/>
    </row>
    <row r="223" spans="1:6" x14ac:dyDescent="0.35">
      <c r="A223" s="254"/>
      <c r="B223" s="238" t="s">
        <v>359</v>
      </c>
      <c r="C223" s="238"/>
      <c r="D223" s="238"/>
      <c r="E223" s="238"/>
      <c r="F223" s="239"/>
    </row>
    <row r="224" spans="1:6" x14ac:dyDescent="0.35">
      <c r="A224" s="254"/>
      <c r="B224" s="242" t="s">
        <v>212</v>
      </c>
      <c r="C224" s="242"/>
      <c r="D224" s="242"/>
      <c r="E224" s="242"/>
      <c r="F224" s="243"/>
    </row>
    <row r="225" spans="1:6" ht="14.5" customHeight="1" x14ac:dyDescent="0.35">
      <c r="A225" s="254"/>
      <c r="B225" s="240"/>
      <c r="C225" s="244" t="s">
        <v>569</v>
      </c>
      <c r="D225" s="244"/>
      <c r="E225" s="247" t="s">
        <v>570</v>
      </c>
      <c r="F225" s="247"/>
    </row>
    <row r="226" spans="1:6" ht="14.5" customHeight="1" x14ac:dyDescent="0.35">
      <c r="A226" s="254"/>
      <c r="B226" s="240"/>
      <c r="C226" s="245" t="s">
        <v>571</v>
      </c>
      <c r="D226" s="245"/>
      <c r="E226" s="271" t="s">
        <v>572</v>
      </c>
      <c r="F226" s="271"/>
    </row>
    <row r="227" spans="1:6" x14ac:dyDescent="0.35">
      <c r="A227" s="254"/>
      <c r="B227" s="240"/>
      <c r="C227" s="272" t="s">
        <v>573</v>
      </c>
      <c r="D227" s="272"/>
      <c r="E227" s="248" t="s">
        <v>574</v>
      </c>
      <c r="F227" s="248"/>
    </row>
    <row r="228" spans="1:6" ht="15" customHeight="1" thickBot="1" x14ac:dyDescent="0.4">
      <c r="A228" s="255"/>
      <c r="B228" s="241"/>
      <c r="C228" s="131"/>
      <c r="D228" s="130"/>
      <c r="E228" s="249" t="s">
        <v>575</v>
      </c>
      <c r="F228" s="250"/>
    </row>
    <row r="229" spans="1:6" ht="14.5" customHeight="1" x14ac:dyDescent="0.35">
      <c r="A229" s="234" t="s">
        <v>82</v>
      </c>
      <c r="B229" s="230" t="s">
        <v>360</v>
      </c>
      <c r="C229" s="230"/>
      <c r="D229" s="230"/>
      <c r="E229" s="230"/>
      <c r="F229" s="231"/>
    </row>
    <row r="230" spans="1:6" x14ac:dyDescent="0.35">
      <c r="A230" s="258"/>
      <c r="B230" s="261" t="s">
        <v>308</v>
      </c>
      <c r="C230" s="261"/>
      <c r="D230" s="261"/>
      <c r="E230" s="261"/>
      <c r="F230" s="262"/>
    </row>
    <row r="231" spans="1:6" x14ac:dyDescent="0.35">
      <c r="A231" s="258"/>
      <c r="B231" s="261" t="s">
        <v>361</v>
      </c>
      <c r="C231" s="261"/>
      <c r="D231" s="261"/>
      <c r="E231" s="261"/>
      <c r="F231" s="262"/>
    </row>
    <row r="232" spans="1:6" x14ac:dyDescent="0.35">
      <c r="A232" s="258"/>
      <c r="B232" s="261" t="s">
        <v>362</v>
      </c>
      <c r="C232" s="261"/>
      <c r="D232" s="261"/>
      <c r="E232" s="261"/>
      <c r="F232" s="262"/>
    </row>
    <row r="233" spans="1:6" x14ac:dyDescent="0.35">
      <c r="A233" s="258"/>
      <c r="B233" s="259" t="s">
        <v>212</v>
      </c>
      <c r="C233" s="259"/>
      <c r="D233" s="259"/>
      <c r="E233" s="259"/>
      <c r="F233" s="260"/>
    </row>
    <row r="234" spans="1:6" ht="14.5" customHeight="1" x14ac:dyDescent="0.35">
      <c r="A234" s="258"/>
      <c r="B234" s="263"/>
      <c r="C234" s="281" t="s">
        <v>576</v>
      </c>
      <c r="D234" s="281"/>
      <c r="E234" s="268" t="s">
        <v>577</v>
      </c>
      <c r="F234" s="268"/>
    </row>
    <row r="235" spans="1:6" ht="14.5" customHeight="1" x14ac:dyDescent="0.35">
      <c r="A235" s="258"/>
      <c r="B235" s="263"/>
      <c r="C235" s="265" t="s">
        <v>578</v>
      </c>
      <c r="D235" s="265"/>
      <c r="E235" s="269" t="s">
        <v>579</v>
      </c>
      <c r="F235" s="269"/>
    </row>
    <row r="236" spans="1:6" x14ac:dyDescent="0.35">
      <c r="A236" s="258"/>
      <c r="B236" s="263"/>
      <c r="C236" s="266" t="s">
        <v>580</v>
      </c>
      <c r="D236" s="266"/>
      <c r="E236" s="270" t="s">
        <v>581</v>
      </c>
      <c r="F236" s="270"/>
    </row>
    <row r="237" spans="1:6" ht="15" thickBot="1" x14ac:dyDescent="0.4">
      <c r="A237" s="235"/>
      <c r="B237" s="264"/>
      <c r="C237" s="300"/>
      <c r="D237" s="300"/>
      <c r="E237" s="278" t="s">
        <v>582</v>
      </c>
      <c r="F237" s="279"/>
    </row>
    <row r="238" spans="1:6" x14ac:dyDescent="0.35">
      <c r="A238" s="253" t="s">
        <v>83</v>
      </c>
      <c r="B238" s="236" t="s">
        <v>363</v>
      </c>
      <c r="C238" s="236"/>
      <c r="D238" s="236"/>
      <c r="E238" s="236"/>
      <c r="F238" s="237"/>
    </row>
    <row r="239" spans="1:6" x14ac:dyDescent="0.35">
      <c r="A239" s="254"/>
      <c r="B239" s="238" t="s">
        <v>309</v>
      </c>
      <c r="C239" s="238"/>
      <c r="D239" s="238"/>
      <c r="E239" s="238"/>
      <c r="F239" s="239"/>
    </row>
    <row r="240" spans="1:6" x14ac:dyDescent="0.35">
      <c r="A240" s="254"/>
      <c r="B240" s="238" t="s">
        <v>364</v>
      </c>
      <c r="C240" s="238"/>
      <c r="D240" s="238"/>
      <c r="E240" s="238"/>
      <c r="F240" s="239"/>
    </row>
    <row r="241" spans="1:6" x14ac:dyDescent="0.35">
      <c r="A241" s="254"/>
      <c r="B241" s="242" t="s">
        <v>212</v>
      </c>
      <c r="C241" s="242"/>
      <c r="D241" s="242"/>
      <c r="E241" s="242"/>
      <c r="F241" s="243"/>
    </row>
    <row r="242" spans="1:6" ht="14.5" customHeight="1" x14ac:dyDescent="0.35">
      <c r="A242" s="254"/>
      <c r="B242" s="240"/>
      <c r="C242" s="244" t="s">
        <v>583</v>
      </c>
      <c r="D242" s="244"/>
      <c r="E242" s="247" t="s">
        <v>584</v>
      </c>
      <c r="F242" s="247"/>
    </row>
    <row r="243" spans="1:6" ht="14.5" customHeight="1" x14ac:dyDescent="0.35">
      <c r="A243" s="254"/>
      <c r="B243" s="240"/>
      <c r="C243" s="245" t="s">
        <v>585</v>
      </c>
      <c r="D243" s="245"/>
      <c r="E243" s="271" t="s">
        <v>586</v>
      </c>
      <c r="F243" s="271"/>
    </row>
    <row r="244" spans="1:6" x14ac:dyDescent="0.35">
      <c r="A244" s="254"/>
      <c r="B244" s="240"/>
      <c r="C244" s="272" t="s">
        <v>587</v>
      </c>
      <c r="D244" s="272"/>
      <c r="E244" s="248" t="s">
        <v>588</v>
      </c>
      <c r="F244" s="248"/>
    </row>
    <row r="245" spans="1:6" ht="15" thickBot="1" x14ac:dyDescent="0.4">
      <c r="A245" s="255"/>
      <c r="B245" s="241"/>
      <c r="C245" s="299"/>
      <c r="D245" s="299"/>
      <c r="E245" s="249" t="s">
        <v>589</v>
      </c>
      <c r="F245" s="250"/>
    </row>
    <row r="246" spans="1:6" x14ac:dyDescent="0.35">
      <c r="A246" s="234" t="s">
        <v>84</v>
      </c>
      <c r="B246" s="230" t="s">
        <v>365</v>
      </c>
      <c r="C246" s="230"/>
      <c r="D246" s="230"/>
      <c r="E246" s="230"/>
      <c r="F246" s="231"/>
    </row>
    <row r="247" spans="1:6" x14ac:dyDescent="0.35">
      <c r="A247" s="258"/>
      <c r="B247" s="261" t="s">
        <v>310</v>
      </c>
      <c r="C247" s="261"/>
      <c r="D247" s="261"/>
      <c r="E247" s="261"/>
      <c r="F247" s="262"/>
    </row>
    <row r="248" spans="1:6" x14ac:dyDescent="0.35">
      <c r="A248" s="258"/>
      <c r="B248" s="261" t="s">
        <v>366</v>
      </c>
      <c r="C248" s="261"/>
      <c r="D248" s="261"/>
      <c r="E248" s="261"/>
      <c r="F248" s="262"/>
    </row>
    <row r="249" spans="1:6" x14ac:dyDescent="0.35">
      <c r="A249" s="258"/>
      <c r="B249" s="261" t="s">
        <v>367</v>
      </c>
      <c r="C249" s="261"/>
      <c r="D249" s="261"/>
      <c r="E249" s="261"/>
      <c r="F249" s="262"/>
    </row>
    <row r="250" spans="1:6" x14ac:dyDescent="0.35">
      <c r="A250" s="258"/>
      <c r="B250" s="259" t="s">
        <v>212</v>
      </c>
      <c r="C250" s="259"/>
      <c r="D250" s="259"/>
      <c r="E250" s="259"/>
      <c r="F250" s="260"/>
    </row>
    <row r="251" spans="1:6" ht="14.5" customHeight="1" x14ac:dyDescent="0.35">
      <c r="A251" s="258"/>
      <c r="B251" s="263"/>
      <c r="C251" s="265" t="s">
        <v>590</v>
      </c>
      <c r="D251" s="265"/>
      <c r="E251" s="268" t="s">
        <v>591</v>
      </c>
      <c r="F251" s="268"/>
    </row>
    <row r="252" spans="1:6" ht="14.5" customHeight="1" x14ac:dyDescent="0.35">
      <c r="A252" s="258"/>
      <c r="B252" s="263"/>
      <c r="C252" s="266" t="s">
        <v>592</v>
      </c>
      <c r="D252" s="266"/>
      <c r="E252" s="269" t="s">
        <v>593</v>
      </c>
      <c r="F252" s="269"/>
    </row>
    <row r="253" spans="1:6" ht="15" thickBot="1" x14ac:dyDescent="0.4">
      <c r="A253" s="235"/>
      <c r="B253" s="264"/>
      <c r="C253" s="267" t="s">
        <v>594</v>
      </c>
      <c r="D253" s="267"/>
      <c r="E253" s="270" t="s">
        <v>595</v>
      </c>
      <c r="F253" s="270"/>
    </row>
    <row r="254" spans="1:6" ht="15" thickBot="1" x14ac:dyDescent="0.4">
      <c r="A254" s="275" t="s">
        <v>311</v>
      </c>
      <c r="B254" s="276"/>
      <c r="C254" s="276"/>
      <c r="D254" s="276"/>
      <c r="E254" s="276"/>
      <c r="F254" s="277"/>
    </row>
    <row r="255" spans="1:6" ht="14.5" customHeight="1" x14ac:dyDescent="0.35">
      <c r="A255" s="253" t="s">
        <v>85</v>
      </c>
      <c r="B255" s="236" t="s">
        <v>368</v>
      </c>
      <c r="C255" s="236"/>
      <c r="D255" s="236"/>
      <c r="E255" s="236"/>
      <c r="F255" s="237"/>
    </row>
    <row r="256" spans="1:6" x14ac:dyDescent="0.35">
      <c r="A256" s="254"/>
      <c r="B256" s="238" t="s">
        <v>298</v>
      </c>
      <c r="C256" s="238"/>
      <c r="D256" s="238"/>
      <c r="E256" s="238"/>
      <c r="F256" s="239"/>
    </row>
    <row r="257" spans="1:6" x14ac:dyDescent="0.35">
      <c r="A257" s="254"/>
      <c r="B257" s="238" t="s">
        <v>369</v>
      </c>
      <c r="C257" s="238"/>
      <c r="D257" s="238"/>
      <c r="E257" s="238"/>
      <c r="F257" s="239"/>
    </row>
    <row r="258" spans="1:6" x14ac:dyDescent="0.35">
      <c r="A258" s="254"/>
      <c r="B258" s="242" t="s">
        <v>212</v>
      </c>
      <c r="C258" s="242"/>
      <c r="D258" s="242"/>
      <c r="E258" s="242"/>
      <c r="F258" s="243"/>
    </row>
    <row r="259" spans="1:6" ht="19.5" customHeight="1" x14ac:dyDescent="0.35">
      <c r="A259" s="254"/>
      <c r="B259" s="240"/>
      <c r="C259" s="256" t="s">
        <v>596</v>
      </c>
      <c r="D259" s="256"/>
      <c r="E259" s="256"/>
      <c r="F259" s="257"/>
    </row>
    <row r="260" spans="1:6" ht="21.5" customHeight="1" thickBot="1" x14ac:dyDescent="0.4">
      <c r="A260" s="255"/>
      <c r="B260" s="241"/>
      <c r="C260" s="249"/>
      <c r="D260" s="249"/>
      <c r="E260" s="249"/>
      <c r="F260" s="250"/>
    </row>
    <row r="261" spans="1:6" ht="20" customHeight="1" x14ac:dyDescent="0.35">
      <c r="A261" s="234" t="s">
        <v>86</v>
      </c>
      <c r="B261" s="230" t="s">
        <v>370</v>
      </c>
      <c r="C261" s="230"/>
      <c r="D261" s="230"/>
      <c r="E261" s="230"/>
      <c r="F261" s="231"/>
    </row>
    <row r="262" spans="1:6" ht="20" customHeight="1" thickBot="1" x14ac:dyDescent="0.4">
      <c r="A262" s="235"/>
      <c r="B262" s="232" t="s">
        <v>312</v>
      </c>
      <c r="C262" s="232"/>
      <c r="D262" s="232"/>
      <c r="E262" s="232"/>
      <c r="F262" s="233"/>
    </row>
    <row r="263" spans="1:6" ht="20" customHeight="1" x14ac:dyDescent="0.35">
      <c r="A263" s="253" t="s">
        <v>87</v>
      </c>
      <c r="B263" s="236" t="s">
        <v>370</v>
      </c>
      <c r="C263" s="236"/>
      <c r="D263" s="236"/>
      <c r="E263" s="236"/>
      <c r="F263" s="237"/>
    </row>
    <row r="264" spans="1:6" ht="20" customHeight="1" thickBot="1" x14ac:dyDescent="0.4">
      <c r="A264" s="255"/>
      <c r="B264" s="251" t="s">
        <v>312</v>
      </c>
      <c r="C264" s="251"/>
      <c r="D264" s="251"/>
      <c r="E264" s="251"/>
      <c r="F264" s="252"/>
    </row>
    <row r="265" spans="1:6" ht="20" customHeight="1" x14ac:dyDescent="0.35">
      <c r="A265" s="234" t="s">
        <v>88</v>
      </c>
      <c r="B265" s="230" t="s">
        <v>370</v>
      </c>
      <c r="C265" s="230"/>
      <c r="D265" s="230"/>
      <c r="E265" s="230"/>
      <c r="F265" s="231"/>
    </row>
    <row r="266" spans="1:6" ht="20" customHeight="1" thickBot="1" x14ac:dyDescent="0.4">
      <c r="A266" s="235"/>
      <c r="B266" s="232" t="s">
        <v>312</v>
      </c>
      <c r="C266" s="232"/>
      <c r="D266" s="232"/>
      <c r="E266" s="232"/>
      <c r="F266" s="233"/>
    </row>
    <row r="267" spans="1:6" x14ac:dyDescent="0.35">
      <c r="A267" s="253" t="s">
        <v>89</v>
      </c>
      <c r="B267" s="236" t="s">
        <v>371</v>
      </c>
      <c r="C267" s="236"/>
      <c r="D267" s="236"/>
      <c r="E267" s="236"/>
      <c r="F267" s="237"/>
    </row>
    <row r="268" spans="1:6" x14ac:dyDescent="0.35">
      <c r="A268" s="254"/>
      <c r="B268" s="238" t="s">
        <v>313</v>
      </c>
      <c r="C268" s="238"/>
      <c r="D268" s="238"/>
      <c r="E268" s="238"/>
      <c r="F268" s="239"/>
    </row>
    <row r="269" spans="1:6" x14ac:dyDescent="0.35">
      <c r="A269" s="254"/>
      <c r="B269" s="238" t="s">
        <v>372</v>
      </c>
      <c r="C269" s="238"/>
      <c r="D269" s="238"/>
      <c r="E269" s="238"/>
      <c r="F269" s="239"/>
    </row>
    <row r="270" spans="1:6" x14ac:dyDescent="0.35">
      <c r="A270" s="254"/>
      <c r="B270" s="238" t="s">
        <v>373</v>
      </c>
      <c r="C270" s="238"/>
      <c r="D270" s="238"/>
      <c r="E270" s="238"/>
      <c r="F270" s="239"/>
    </row>
    <row r="271" spans="1:6" x14ac:dyDescent="0.35">
      <c r="A271" s="254"/>
      <c r="B271" s="242" t="s">
        <v>212</v>
      </c>
      <c r="C271" s="242"/>
      <c r="D271" s="242"/>
      <c r="E271" s="242"/>
      <c r="F271" s="243"/>
    </row>
    <row r="272" spans="1:6" ht="14.5" customHeight="1" x14ac:dyDescent="0.35">
      <c r="A272" s="254"/>
      <c r="B272" s="240"/>
      <c r="C272" s="244" t="s">
        <v>597</v>
      </c>
      <c r="D272" s="244"/>
      <c r="E272" s="247" t="s">
        <v>598</v>
      </c>
      <c r="F272" s="247"/>
    </row>
    <row r="273" spans="1:6" x14ac:dyDescent="0.35">
      <c r="A273" s="254"/>
      <c r="B273" s="240"/>
      <c r="C273" s="245" t="s">
        <v>599</v>
      </c>
      <c r="D273" s="245"/>
      <c r="E273" s="248" t="s">
        <v>600</v>
      </c>
      <c r="F273" s="248"/>
    </row>
    <row r="274" spans="1:6" ht="15" thickBot="1" x14ac:dyDescent="0.4">
      <c r="A274" s="255"/>
      <c r="B274" s="241"/>
      <c r="C274" s="246" t="s">
        <v>601</v>
      </c>
      <c r="D274" s="246"/>
      <c r="E274" s="249" t="s">
        <v>602</v>
      </c>
      <c r="F274" s="250"/>
    </row>
    <row r="275" spans="1:6" ht="15" thickBot="1" x14ac:dyDescent="0.4">
      <c r="A275" s="275" t="s">
        <v>314</v>
      </c>
      <c r="B275" s="276"/>
      <c r="C275" s="276"/>
      <c r="D275" s="276"/>
      <c r="E275" s="276"/>
      <c r="F275" s="277"/>
    </row>
    <row r="276" spans="1:6" ht="15" customHeight="1" thickBot="1" x14ac:dyDescent="0.4">
      <c r="A276" s="133" t="s">
        <v>90</v>
      </c>
      <c r="B276" s="230" t="s">
        <v>370</v>
      </c>
      <c r="C276" s="230"/>
      <c r="D276" s="230"/>
      <c r="E276" s="230"/>
      <c r="F276" s="231"/>
    </row>
    <row r="277" spans="1:6" ht="15" customHeight="1" thickBot="1" x14ac:dyDescent="0.4">
      <c r="A277" s="129" t="s">
        <v>91</v>
      </c>
      <c r="B277" s="236" t="s">
        <v>370</v>
      </c>
      <c r="C277" s="236"/>
      <c r="D277" s="236"/>
      <c r="E277" s="236"/>
      <c r="F277" s="237"/>
    </row>
    <row r="278" spans="1:6" ht="15" customHeight="1" thickBot="1" x14ac:dyDescent="0.4">
      <c r="A278" s="133" t="s">
        <v>92</v>
      </c>
      <c r="B278" s="230" t="s">
        <v>370</v>
      </c>
      <c r="C278" s="230"/>
      <c r="D278" s="230"/>
      <c r="E278" s="230"/>
      <c r="F278" s="231"/>
    </row>
    <row r="279" spans="1:6" ht="15" customHeight="1" thickBot="1" x14ac:dyDescent="0.4">
      <c r="A279" s="129" t="s">
        <v>93</v>
      </c>
      <c r="B279" s="236" t="s">
        <v>370</v>
      </c>
      <c r="C279" s="236"/>
      <c r="D279" s="236"/>
      <c r="E279" s="236"/>
      <c r="F279" s="237"/>
    </row>
    <row r="280" spans="1:6" ht="14.5" customHeight="1" x14ac:dyDescent="0.35">
      <c r="A280" s="234" t="s">
        <v>94</v>
      </c>
      <c r="B280" s="230" t="s">
        <v>370</v>
      </c>
      <c r="C280" s="230"/>
      <c r="D280" s="230"/>
      <c r="E280" s="230"/>
      <c r="F280" s="231"/>
    </row>
    <row r="281" spans="1:6" ht="15" thickBot="1" x14ac:dyDescent="0.4">
      <c r="A281" s="235"/>
      <c r="B281" s="232" t="s">
        <v>312</v>
      </c>
      <c r="C281" s="232"/>
      <c r="D281" s="232"/>
      <c r="E281" s="232"/>
      <c r="F281" s="233"/>
    </row>
  </sheetData>
  <sheetProtection sheet="1" objects="1" scenarios="1"/>
  <mergeCells count="421">
    <mergeCell ref="C12:D12"/>
    <mergeCell ref="C13:D13"/>
    <mergeCell ref="C14:D14"/>
    <mergeCell ref="E11:F11"/>
    <mergeCell ref="E12:F12"/>
    <mergeCell ref="E13:F13"/>
    <mergeCell ref="E14:F14"/>
    <mergeCell ref="A4:F4"/>
    <mergeCell ref="A5:F5"/>
    <mergeCell ref="A6:A14"/>
    <mergeCell ref="B6:F6"/>
    <mergeCell ref="B7:F7"/>
    <mergeCell ref="B8:F8"/>
    <mergeCell ref="B9:F9"/>
    <mergeCell ref="B10:F10"/>
    <mergeCell ref="B11:B14"/>
    <mergeCell ref="C11:D11"/>
    <mergeCell ref="C23:D23"/>
    <mergeCell ref="E20:F20"/>
    <mergeCell ref="E21:F21"/>
    <mergeCell ref="E22:F22"/>
    <mergeCell ref="E23:F23"/>
    <mergeCell ref="A24:A32"/>
    <mergeCell ref="B24:F24"/>
    <mergeCell ref="B25:F25"/>
    <mergeCell ref="B26:F26"/>
    <mergeCell ref="B27:F27"/>
    <mergeCell ref="A15:A23"/>
    <mergeCell ref="B15:F15"/>
    <mergeCell ref="B16:F16"/>
    <mergeCell ref="B17:F17"/>
    <mergeCell ref="B18:F18"/>
    <mergeCell ref="B19:F19"/>
    <mergeCell ref="B20:B23"/>
    <mergeCell ref="C20:D20"/>
    <mergeCell ref="C21:D21"/>
    <mergeCell ref="C22:D22"/>
    <mergeCell ref="B28:F28"/>
    <mergeCell ref="B29:B32"/>
    <mergeCell ref="C29:D29"/>
    <mergeCell ref="C30:D30"/>
    <mergeCell ref="E49:F49"/>
    <mergeCell ref="C31:D31"/>
    <mergeCell ref="C32:D32"/>
    <mergeCell ref="E29:F29"/>
    <mergeCell ref="E30:F30"/>
    <mergeCell ref="E31:F31"/>
    <mergeCell ref="E32:F32"/>
    <mergeCell ref="C41:D41"/>
    <mergeCell ref="E38:F38"/>
    <mergeCell ref="E39:F39"/>
    <mergeCell ref="E40:F40"/>
    <mergeCell ref="E41:F41"/>
    <mergeCell ref="A33:A41"/>
    <mergeCell ref="B33:F33"/>
    <mergeCell ref="B34:F34"/>
    <mergeCell ref="B35:F35"/>
    <mergeCell ref="B36:F36"/>
    <mergeCell ref="B37:F37"/>
    <mergeCell ref="B38:B41"/>
    <mergeCell ref="C38:D38"/>
    <mergeCell ref="C39:D39"/>
    <mergeCell ref="C40:D40"/>
    <mergeCell ref="E50:F50"/>
    <mergeCell ref="A51:F51"/>
    <mergeCell ref="A52:A60"/>
    <mergeCell ref="B52:F52"/>
    <mergeCell ref="B53:F53"/>
    <mergeCell ref="B54:F54"/>
    <mergeCell ref="B55:F55"/>
    <mergeCell ref="B56:F56"/>
    <mergeCell ref="B57:B60"/>
    <mergeCell ref="C57:F57"/>
    <mergeCell ref="C58:F58"/>
    <mergeCell ref="A42:A50"/>
    <mergeCell ref="B42:F42"/>
    <mergeCell ref="B43:F43"/>
    <mergeCell ref="B44:F44"/>
    <mergeCell ref="B45:F45"/>
    <mergeCell ref="B46:F46"/>
    <mergeCell ref="B47:B50"/>
    <mergeCell ref="C47:D47"/>
    <mergeCell ref="C48:D48"/>
    <mergeCell ref="C49:D49"/>
    <mergeCell ref="C50:D50"/>
    <mergeCell ref="E47:F47"/>
    <mergeCell ref="E48:F48"/>
    <mergeCell ref="A70:A78"/>
    <mergeCell ref="B70:F70"/>
    <mergeCell ref="B71:F71"/>
    <mergeCell ref="B72:F72"/>
    <mergeCell ref="B73:F73"/>
    <mergeCell ref="B74:F74"/>
    <mergeCell ref="B75:B78"/>
    <mergeCell ref="C59:F59"/>
    <mergeCell ref="C60:F60"/>
    <mergeCell ref="A61:A69"/>
    <mergeCell ref="B61:F61"/>
    <mergeCell ref="B62:F62"/>
    <mergeCell ref="B63:F63"/>
    <mergeCell ref="B64:F64"/>
    <mergeCell ref="B65:F65"/>
    <mergeCell ref="B66:B69"/>
    <mergeCell ref="C66:F66"/>
    <mergeCell ref="C75:D75"/>
    <mergeCell ref="C76:D76"/>
    <mergeCell ref="C77:D77"/>
    <mergeCell ref="C78:D78"/>
    <mergeCell ref="E75:F75"/>
    <mergeCell ref="E76:F76"/>
    <mergeCell ref="E77:F77"/>
    <mergeCell ref="E78:F78"/>
    <mergeCell ref="C67:F67"/>
    <mergeCell ref="C68:F68"/>
    <mergeCell ref="C69:F69"/>
    <mergeCell ref="E84:F84"/>
    <mergeCell ref="E85:F85"/>
    <mergeCell ref="E86:F86"/>
    <mergeCell ref="A87:A94"/>
    <mergeCell ref="B87:F87"/>
    <mergeCell ref="B88:F88"/>
    <mergeCell ref="B89:F89"/>
    <mergeCell ref="B90:F90"/>
    <mergeCell ref="B91:F91"/>
    <mergeCell ref="B92:B94"/>
    <mergeCell ref="A79:A86"/>
    <mergeCell ref="B79:F79"/>
    <mergeCell ref="B80:F80"/>
    <mergeCell ref="B81:F81"/>
    <mergeCell ref="B82:F82"/>
    <mergeCell ref="B83:F83"/>
    <mergeCell ref="B84:B86"/>
    <mergeCell ref="C84:D84"/>
    <mergeCell ref="C85:D85"/>
    <mergeCell ref="C86:D86"/>
    <mergeCell ref="C92:F92"/>
    <mergeCell ref="C93:F93"/>
    <mergeCell ref="C94:F94"/>
    <mergeCell ref="A95:A103"/>
    <mergeCell ref="B95:F95"/>
    <mergeCell ref="B96:F96"/>
    <mergeCell ref="B97:F97"/>
    <mergeCell ref="B98:F98"/>
    <mergeCell ref="B99:F99"/>
    <mergeCell ref="B100:B103"/>
    <mergeCell ref="C100:F100"/>
    <mergeCell ref="C101:F101"/>
    <mergeCell ref="C102:F102"/>
    <mergeCell ref="C103:F103"/>
    <mergeCell ref="C127:D127"/>
    <mergeCell ref="C128:D128"/>
    <mergeCell ref="A104:A112"/>
    <mergeCell ref="B104:F104"/>
    <mergeCell ref="B105:F105"/>
    <mergeCell ref="B106:F106"/>
    <mergeCell ref="B107:F107"/>
    <mergeCell ref="B108:F108"/>
    <mergeCell ref="C109:F109"/>
    <mergeCell ref="C110:F110"/>
    <mergeCell ref="C111:F111"/>
    <mergeCell ref="C112:F112"/>
    <mergeCell ref="B117:F117"/>
    <mergeCell ref="B118:B120"/>
    <mergeCell ref="C118:D118"/>
    <mergeCell ref="C119:D119"/>
    <mergeCell ref="C120:D120"/>
    <mergeCell ref="E118:F118"/>
    <mergeCell ref="E119:F119"/>
    <mergeCell ref="E120:F120"/>
    <mergeCell ref="B109:B112"/>
    <mergeCell ref="B116:F116"/>
    <mergeCell ref="E147:F147"/>
    <mergeCell ref="A113:A120"/>
    <mergeCell ref="B113:F113"/>
    <mergeCell ref="B114:F114"/>
    <mergeCell ref="B115:F115"/>
    <mergeCell ref="C139:D139"/>
    <mergeCell ref="E136:F136"/>
    <mergeCell ref="E137:F137"/>
    <mergeCell ref="E138:F138"/>
    <mergeCell ref="E139:F139"/>
    <mergeCell ref="C129:D129"/>
    <mergeCell ref="C130:D130"/>
    <mergeCell ref="E127:F127"/>
    <mergeCell ref="E128:F128"/>
    <mergeCell ref="E129:F129"/>
    <mergeCell ref="E130:F130"/>
    <mergeCell ref="A121:F121"/>
    <mergeCell ref="A122:A130"/>
    <mergeCell ref="B122:F122"/>
    <mergeCell ref="B123:F123"/>
    <mergeCell ref="B124:F124"/>
    <mergeCell ref="B125:F125"/>
    <mergeCell ref="B126:F126"/>
    <mergeCell ref="B127:B130"/>
    <mergeCell ref="A131:A139"/>
    <mergeCell ref="B131:F131"/>
    <mergeCell ref="B132:F132"/>
    <mergeCell ref="B133:F133"/>
    <mergeCell ref="B134:F134"/>
    <mergeCell ref="B135:F135"/>
    <mergeCell ref="B136:B139"/>
    <mergeCell ref="C136:D136"/>
    <mergeCell ref="C137:D137"/>
    <mergeCell ref="C138:D138"/>
    <mergeCell ref="E148:F148"/>
    <mergeCell ref="A149:F149"/>
    <mergeCell ref="A150:F150"/>
    <mergeCell ref="A151:A158"/>
    <mergeCell ref="B151:F151"/>
    <mergeCell ref="B152:F152"/>
    <mergeCell ref="B153:F153"/>
    <mergeCell ref="B154:F154"/>
    <mergeCell ref="B155:F155"/>
    <mergeCell ref="B156:B158"/>
    <mergeCell ref="C156:F156"/>
    <mergeCell ref="A140:A148"/>
    <mergeCell ref="B140:F140"/>
    <mergeCell ref="B141:F141"/>
    <mergeCell ref="B142:F142"/>
    <mergeCell ref="B143:F143"/>
    <mergeCell ref="B144:F144"/>
    <mergeCell ref="B145:B148"/>
    <mergeCell ref="C145:D145"/>
    <mergeCell ref="C146:D146"/>
    <mergeCell ref="C147:D147"/>
    <mergeCell ref="C148:D148"/>
    <mergeCell ref="E145:F145"/>
    <mergeCell ref="E146:F146"/>
    <mergeCell ref="E164:F164"/>
    <mergeCell ref="E165:F165"/>
    <mergeCell ref="E166:F166"/>
    <mergeCell ref="E167:F167"/>
    <mergeCell ref="C157:F157"/>
    <mergeCell ref="C158:F158"/>
    <mergeCell ref="A159:A167"/>
    <mergeCell ref="B159:F159"/>
    <mergeCell ref="B160:F160"/>
    <mergeCell ref="B161:F161"/>
    <mergeCell ref="B162:F162"/>
    <mergeCell ref="B163:F163"/>
    <mergeCell ref="B164:B167"/>
    <mergeCell ref="C164:D164"/>
    <mergeCell ref="A168:A172"/>
    <mergeCell ref="B168:F168"/>
    <mergeCell ref="B169:F169"/>
    <mergeCell ref="B170:F170"/>
    <mergeCell ref="B171:F171"/>
    <mergeCell ref="C172:F172"/>
    <mergeCell ref="C165:D165"/>
    <mergeCell ref="C166:D166"/>
    <mergeCell ref="C167:D167"/>
    <mergeCell ref="A173:F173"/>
    <mergeCell ref="A174:A180"/>
    <mergeCell ref="B174:F174"/>
    <mergeCell ref="B175:F175"/>
    <mergeCell ref="B176:F176"/>
    <mergeCell ref="B177:F177"/>
    <mergeCell ref="B178:B180"/>
    <mergeCell ref="C178:D178"/>
    <mergeCell ref="C179:D179"/>
    <mergeCell ref="C180:D180"/>
    <mergeCell ref="E178:F178"/>
    <mergeCell ref="E179:F179"/>
    <mergeCell ref="E180:F180"/>
    <mergeCell ref="A181:A186"/>
    <mergeCell ref="B181:F181"/>
    <mergeCell ref="B182:F182"/>
    <mergeCell ref="B183:F183"/>
    <mergeCell ref="B184:F184"/>
    <mergeCell ref="B185:B186"/>
    <mergeCell ref="C185:D185"/>
    <mergeCell ref="C186:D186"/>
    <mergeCell ref="E185:F185"/>
    <mergeCell ref="E186:F186"/>
    <mergeCell ref="A187:A193"/>
    <mergeCell ref="B187:F187"/>
    <mergeCell ref="B188:F188"/>
    <mergeCell ref="B189:F189"/>
    <mergeCell ref="B190:F190"/>
    <mergeCell ref="B191:B193"/>
    <mergeCell ref="C191:D191"/>
    <mergeCell ref="A201:A208"/>
    <mergeCell ref="B201:F201"/>
    <mergeCell ref="B202:F202"/>
    <mergeCell ref="B203:F203"/>
    <mergeCell ref="B204:F204"/>
    <mergeCell ref="B205:F205"/>
    <mergeCell ref="C192:D192"/>
    <mergeCell ref="C193:D193"/>
    <mergeCell ref="E191:F191"/>
    <mergeCell ref="E192:F192"/>
    <mergeCell ref="E193:F193"/>
    <mergeCell ref="A194:A199"/>
    <mergeCell ref="B194:F194"/>
    <mergeCell ref="B195:F195"/>
    <mergeCell ref="B196:F196"/>
    <mergeCell ref="B197:F197"/>
    <mergeCell ref="C198:F199"/>
    <mergeCell ref="B277:F277"/>
    <mergeCell ref="B279:F279"/>
    <mergeCell ref="A275:F275"/>
    <mergeCell ref="A263:A264"/>
    <mergeCell ref="A254:F254"/>
    <mergeCell ref="A255:A260"/>
    <mergeCell ref="A229:A237"/>
    <mergeCell ref="B234:B237"/>
    <mergeCell ref="E234:F234"/>
    <mergeCell ref="E235:F235"/>
    <mergeCell ref="E236:F236"/>
    <mergeCell ref="B229:F229"/>
    <mergeCell ref="B230:F230"/>
    <mergeCell ref="B231:F231"/>
    <mergeCell ref="B232:F232"/>
    <mergeCell ref="A238:A245"/>
    <mergeCell ref="C242:D242"/>
    <mergeCell ref="C245:D245"/>
    <mergeCell ref="E242:F242"/>
    <mergeCell ref="E237:F237"/>
    <mergeCell ref="C234:D234"/>
    <mergeCell ref="C235:D235"/>
    <mergeCell ref="C236:D236"/>
    <mergeCell ref="C237:D237"/>
    <mergeCell ref="A210:F210"/>
    <mergeCell ref="C227:D227"/>
    <mergeCell ref="B206:B208"/>
    <mergeCell ref="C206:D206"/>
    <mergeCell ref="C207:D207"/>
    <mergeCell ref="C208:D208"/>
    <mergeCell ref="E206:F206"/>
    <mergeCell ref="E207:F207"/>
    <mergeCell ref="E208:F208"/>
    <mergeCell ref="A211:A219"/>
    <mergeCell ref="B215:F215"/>
    <mergeCell ref="B214:F214"/>
    <mergeCell ref="B213:F213"/>
    <mergeCell ref="B212:F212"/>
    <mergeCell ref="B211:F211"/>
    <mergeCell ref="E218:F218"/>
    <mergeCell ref="B198:B199"/>
    <mergeCell ref="A200:F200"/>
    <mergeCell ref="E219:F219"/>
    <mergeCell ref="B216:B219"/>
    <mergeCell ref="C219:D219"/>
    <mergeCell ref="A220:A228"/>
    <mergeCell ref="B221:F221"/>
    <mergeCell ref="B220:F220"/>
    <mergeCell ref="B222:F222"/>
    <mergeCell ref="B223:F223"/>
    <mergeCell ref="B224:F224"/>
    <mergeCell ref="C225:D225"/>
    <mergeCell ref="C216:D216"/>
    <mergeCell ref="C217:D217"/>
    <mergeCell ref="C218:D218"/>
    <mergeCell ref="E216:F216"/>
    <mergeCell ref="E217:F217"/>
    <mergeCell ref="E225:F225"/>
    <mergeCell ref="E226:F226"/>
    <mergeCell ref="E227:F227"/>
    <mergeCell ref="E228:F228"/>
    <mergeCell ref="B225:B228"/>
    <mergeCell ref="C226:D226"/>
    <mergeCell ref="A209:F209"/>
    <mergeCell ref="A246:A253"/>
    <mergeCell ref="B250:F250"/>
    <mergeCell ref="B249:F249"/>
    <mergeCell ref="B248:F248"/>
    <mergeCell ref="B247:F247"/>
    <mergeCell ref="B246:F246"/>
    <mergeCell ref="B251:B253"/>
    <mergeCell ref="B233:F233"/>
    <mergeCell ref="B238:F238"/>
    <mergeCell ref="B242:B245"/>
    <mergeCell ref="C251:D251"/>
    <mergeCell ref="C252:D252"/>
    <mergeCell ref="C253:D253"/>
    <mergeCell ref="E251:F251"/>
    <mergeCell ref="E252:F252"/>
    <mergeCell ref="E253:F253"/>
    <mergeCell ref="E243:F243"/>
    <mergeCell ref="E244:F244"/>
    <mergeCell ref="E245:F245"/>
    <mergeCell ref="B241:F241"/>
    <mergeCell ref="B240:F240"/>
    <mergeCell ref="B239:F239"/>
    <mergeCell ref="C243:D243"/>
    <mergeCell ref="C244:D244"/>
    <mergeCell ref="B264:F264"/>
    <mergeCell ref="B265:F265"/>
    <mergeCell ref="B266:F266"/>
    <mergeCell ref="A267:A274"/>
    <mergeCell ref="B258:F258"/>
    <mergeCell ref="C259:F260"/>
    <mergeCell ref="B255:F255"/>
    <mergeCell ref="B256:F256"/>
    <mergeCell ref="B257:F257"/>
    <mergeCell ref="B259:B260"/>
    <mergeCell ref="A1:F1"/>
    <mergeCell ref="A2:F2"/>
    <mergeCell ref="B278:F278"/>
    <mergeCell ref="B280:F280"/>
    <mergeCell ref="B281:F281"/>
    <mergeCell ref="A280:A281"/>
    <mergeCell ref="B267:F267"/>
    <mergeCell ref="B268:F268"/>
    <mergeCell ref="B269:F269"/>
    <mergeCell ref="B270:F270"/>
    <mergeCell ref="B272:B274"/>
    <mergeCell ref="B276:F276"/>
    <mergeCell ref="B271:F271"/>
    <mergeCell ref="C272:D272"/>
    <mergeCell ref="C273:D273"/>
    <mergeCell ref="C274:D274"/>
    <mergeCell ref="E272:F272"/>
    <mergeCell ref="E273:F273"/>
    <mergeCell ref="E274:F274"/>
    <mergeCell ref="A265:A266"/>
    <mergeCell ref="A261:A262"/>
    <mergeCell ref="B261:F261"/>
    <mergeCell ref="B262:F262"/>
    <mergeCell ref="B263:F26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Introduction</vt:lpstr>
      <vt:lpstr>Annex 1_HDI</vt:lpstr>
      <vt:lpstr>Annex 2_Land vs. Ocean</vt:lpstr>
      <vt:lpstr>Annex 3_GDP</vt:lpstr>
      <vt:lpstr>Annex 4_Water</vt:lpstr>
      <vt:lpstr>Annex 5_Urban </vt:lpstr>
      <vt:lpstr>Annex 6_Tourism</vt:lpstr>
      <vt:lpstr>Annex 7_Protected Areas</vt:lpstr>
      <vt:lpstr>Annex 8_Forest</vt:lpstr>
      <vt:lpstr>Annex 9_Drought</vt:lpstr>
      <vt:lpstr>Annex 10_Gender</vt:lpstr>
      <vt:lpstr>Annex 11_Energy</vt:lpstr>
      <vt:lpstr>Annex 12_Debt</vt:lpstr>
      <vt:lpstr>'Annex 8_Forest'!_Toc224569477</vt:lpstr>
      <vt:lpstr>'Annex 8_Forest'!_Toc224569478</vt:lpstr>
      <vt:lpstr>'Annex 8_Forest'!_Toc224569479</vt:lpstr>
      <vt:lpstr>'Annex 8_Forest'!_Toc224569480</vt:lpstr>
      <vt:lpstr>'Annex 8_Forest'!_Toc224569481</vt:lpstr>
      <vt:lpstr>'Annex 8_Forest'!_Toc224569482</vt:lpstr>
      <vt:lpstr>'Annex 8_Forest'!_Toc224569483</vt:lpstr>
      <vt:lpstr>'Annex 8_Forest'!_Toc224569484</vt:lpstr>
      <vt:lpstr>'Annex 8_Forest'!_Toc224569485</vt:lpstr>
      <vt:lpstr>'Annex 8_Forest'!_Toc224569486</vt:lpstr>
      <vt:lpstr>'Annex 8_Forest'!_Toc224569487</vt:lpstr>
      <vt:lpstr>'Annex 8_Forest'!_Toc224569488</vt:lpstr>
      <vt:lpstr>Introduction!Print_Area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 Stoldt</dc:creator>
  <cp:lastModifiedBy>Mirja Stoldt</cp:lastModifiedBy>
  <cp:lastPrinted>2026-07-03T10:41:11Z</cp:lastPrinted>
  <dcterms:created xsi:type="dcterms:W3CDTF">2026-05-18T10:26:05Z</dcterms:created>
  <dcterms:modified xsi:type="dcterms:W3CDTF">2026-07-20T07:04:42Z</dcterms:modified>
</cp:coreProperties>
</file>